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Temp\Documentum\"/>
    </mc:Choice>
  </mc:AlternateContent>
  <xr:revisionPtr revIDLastSave="0" documentId="13_ncr:1_{38BE072C-33C3-4E18-B707-E34BF3AA6DEC}" xr6:coauthVersionLast="47" xr6:coauthVersionMax="47" xr10:uidLastSave="{00000000-0000-0000-0000-000000000000}"/>
  <bookViews>
    <workbookView xWindow="-120" yWindow="-120" windowWidth="29040" windowHeight="15840" activeTab="1" xr2:uid="{F71E39D4-1969-475A-BAAA-16E52616592D}"/>
  </bookViews>
  <sheets>
    <sheet name="Example Throwaway" sheetId="6" r:id="rId1"/>
    <sheet name="Worksheet10Mult" sheetId="13" r:id="rId2"/>
    <sheet name="Worksheet9Mult" sheetId="12" r:id="rId3"/>
    <sheet name="Worksheet8Multiplication" sheetId="11" r:id="rId4"/>
    <sheet name="Worksheet7FinalShortCutDivision" sheetId="10" r:id="rId5"/>
    <sheet name="Worksheet6FinalLong" sheetId="9" r:id="rId6"/>
    <sheet name="Worksheet5" sheetId="8" r:id="rId7"/>
    <sheet name="Worksheet4" sheetId="7" r:id="rId8"/>
    <sheet name="Worksheet3" sheetId="5" r:id="rId9"/>
    <sheet name="Worksheet2" sheetId="4" r:id="rId10"/>
    <sheet name="Worksheet" sheetId="3" r:id="rId11"/>
    <sheet name="AdditionAndSubtraction" sheetId="2" r:id="rId12"/>
    <sheet name="Sheet1" sheetId="1" r:id="rId13"/>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6" i="13" l="1"/>
  <c r="U16" i="13"/>
  <c r="AF13" i="13"/>
  <c r="AG13" i="13" s="1"/>
  <c r="O19" i="13"/>
  <c r="N19" i="13"/>
  <c r="M19" i="13"/>
  <c r="L19" i="13"/>
  <c r="K19" i="13"/>
  <c r="J19" i="13"/>
  <c r="I19" i="13"/>
  <c r="AM6" i="13"/>
  <c r="AB6" i="13" s="1"/>
  <c r="AL6" i="13"/>
  <c r="AA6" i="13" s="1"/>
  <c r="AK6" i="13"/>
  <c r="Z6" i="13" s="1"/>
  <c r="AJ6" i="13"/>
  <c r="Y6" i="13" s="1"/>
  <c r="AM5" i="13"/>
  <c r="AB5" i="13" s="1"/>
  <c r="AL5" i="13"/>
  <c r="AA5" i="13" s="1"/>
  <c r="AK5" i="13"/>
  <c r="Z5" i="13" s="1"/>
  <c r="AJ5" i="13"/>
  <c r="Y5" i="13" s="1"/>
  <c r="B5" i="13"/>
  <c r="B4" i="13"/>
  <c r="AB3" i="13"/>
  <c r="Z3" i="13"/>
  <c r="Y3" i="13" s="1"/>
  <c r="X3" i="13" s="1"/>
  <c r="C3" i="13"/>
  <c r="D3" i="13" s="1"/>
  <c r="AB3" i="12"/>
  <c r="AF13" i="12"/>
  <c r="AG13" i="12" s="1"/>
  <c r="U16" i="12"/>
  <c r="T16" i="12"/>
  <c r="Z3" i="12"/>
  <c r="Y3" i="12" s="1"/>
  <c r="X3" i="12" s="1"/>
  <c r="W3" i="12" s="1"/>
  <c r="V3" i="12" s="1"/>
  <c r="U3" i="12" s="1"/>
  <c r="T3" i="12" s="1"/>
  <c r="AM6" i="12"/>
  <c r="AL6" i="12"/>
  <c r="AK6" i="12"/>
  <c r="AJ6" i="12"/>
  <c r="AM5" i="12"/>
  <c r="AL5" i="12"/>
  <c r="AK5" i="12"/>
  <c r="AJ5" i="12"/>
  <c r="L19" i="12"/>
  <c r="I19" i="12"/>
  <c r="J19" i="12"/>
  <c r="K19" i="12"/>
  <c r="M19" i="12"/>
  <c r="N19" i="12"/>
  <c r="B5" i="12"/>
  <c r="B4" i="12"/>
  <c r="B7" i="12" s="1"/>
  <c r="C3" i="12"/>
  <c r="C5" i="12" s="1"/>
  <c r="F2" i="11"/>
  <c r="G17" i="11"/>
  <c r="F1" i="11"/>
  <c r="E1" i="11"/>
  <c r="E2" i="11" s="1"/>
  <c r="D1" i="11"/>
  <c r="D2" i="11" s="1"/>
  <c r="I2" i="11" s="1"/>
  <c r="C1" i="11"/>
  <c r="C2" i="11" s="1"/>
  <c r="G9" i="11"/>
  <c r="H9" i="11" s="1"/>
  <c r="G8" i="11"/>
  <c r="H8" i="11" s="1"/>
  <c r="AX1" i="11"/>
  <c r="AY1" i="11"/>
  <c r="AZ1" i="11"/>
  <c r="BA1" i="11"/>
  <c r="BB1" i="11"/>
  <c r="BC1" i="11"/>
  <c r="BD1" i="11"/>
  <c r="BE1" i="11"/>
  <c r="BF1" i="11"/>
  <c r="BG1" i="11"/>
  <c r="BH1" i="11"/>
  <c r="BI1" i="11"/>
  <c r="BJ1" i="11"/>
  <c r="BK1" i="11"/>
  <c r="BL1" i="11"/>
  <c r="BM1" i="11"/>
  <c r="AX2" i="11"/>
  <c r="AY2" i="11"/>
  <c r="AZ2" i="11"/>
  <c r="BA2" i="11"/>
  <c r="BB2" i="11"/>
  <c r="BC2" i="11"/>
  <c r="BD2" i="11"/>
  <c r="BE2" i="11"/>
  <c r="BF2" i="11"/>
  <c r="BG2" i="11"/>
  <c r="BH2" i="11"/>
  <c r="BI2" i="11"/>
  <c r="BJ2" i="11"/>
  <c r="BK2" i="11"/>
  <c r="BL2" i="11"/>
  <c r="BM2" i="11"/>
  <c r="X31" i="12"/>
  <c r="X31" i="13"/>
  <c r="AA17" i="13" l="1"/>
  <c r="AB17" i="13"/>
  <c r="AB18" i="13" s="1"/>
  <c r="Y9" i="13"/>
  <c r="AB16" i="13"/>
  <c r="Z9" i="13"/>
  <c r="Y10" i="13"/>
  <c r="Z16" i="13"/>
  <c r="W17" i="13"/>
  <c r="X15" i="13"/>
  <c r="AA7" i="13"/>
  <c r="AB7" i="13"/>
  <c r="AB11" i="13" s="1"/>
  <c r="Z17" i="13"/>
  <c r="V17" i="13"/>
  <c r="AB15" i="13"/>
  <c r="W15" i="13"/>
  <c r="Z7" i="13"/>
  <c r="Y17" i="13"/>
  <c r="U17" i="13"/>
  <c r="AA15" i="13"/>
  <c r="V15" i="13"/>
  <c r="Y7" i="13"/>
  <c r="T17" i="13"/>
  <c r="Z15" i="13"/>
  <c r="Y15" i="13"/>
  <c r="X17" i="13"/>
  <c r="W16" i="13"/>
  <c r="AF5" i="13"/>
  <c r="AG5" i="13" s="1"/>
  <c r="V16" i="13"/>
  <c r="X16" i="13"/>
  <c r="Y16" i="13"/>
  <c r="W9" i="13"/>
  <c r="AB22" i="13"/>
  <c r="AA16" i="13"/>
  <c r="Z8" i="13"/>
  <c r="AF6" i="13"/>
  <c r="AG6" i="13" s="1"/>
  <c r="Y8" i="13"/>
  <c r="AA8" i="13"/>
  <c r="X8" i="13"/>
  <c r="X10" i="13"/>
  <c r="V10" i="13"/>
  <c r="V11" i="13" s="1"/>
  <c r="AB23" i="13"/>
  <c r="X9" i="13"/>
  <c r="W10" i="13"/>
  <c r="B7" i="13"/>
  <c r="W3" i="13"/>
  <c r="D4" i="13"/>
  <c r="E3" i="13"/>
  <c r="D5" i="13"/>
  <c r="C4" i="13"/>
  <c r="C5" i="13"/>
  <c r="AB7" i="12"/>
  <c r="AB11" i="12" s="1"/>
  <c r="AB16" i="12"/>
  <c r="AB17" i="12"/>
  <c r="AB18" i="12" s="1"/>
  <c r="V16" i="12"/>
  <c r="Y16" i="12"/>
  <c r="X16" i="12"/>
  <c r="W16" i="12"/>
  <c r="Z9" i="12"/>
  <c r="Z16" i="12"/>
  <c r="Y9" i="12"/>
  <c r="X9" i="12"/>
  <c r="W9" i="12"/>
  <c r="AA16" i="12"/>
  <c r="Y8" i="12"/>
  <c r="AB23" i="12"/>
  <c r="AB22" i="12"/>
  <c r="AA7" i="12"/>
  <c r="Z7" i="12"/>
  <c r="Y7" i="12"/>
  <c r="X10" i="12"/>
  <c r="AF6" i="12"/>
  <c r="AG6" i="12" s="1"/>
  <c r="W10" i="12"/>
  <c r="V10" i="12"/>
  <c r="V11" i="12" s="1"/>
  <c r="Z8" i="12"/>
  <c r="X8" i="12"/>
  <c r="AA8" i="12"/>
  <c r="D3" i="12"/>
  <c r="E3" i="12" s="1"/>
  <c r="E5" i="12" s="1"/>
  <c r="C4" i="12"/>
  <c r="C7" i="12" s="1"/>
  <c r="G2" i="11"/>
  <c r="J2" i="11" s="1"/>
  <c r="H2" i="11"/>
  <c r="H10" i="11"/>
  <c r="I10" i="11" s="1"/>
  <c r="G10" i="11"/>
  <c r="V1" i="11"/>
  <c r="U1" i="11" s="1"/>
  <c r="V2" i="11"/>
  <c r="U2" i="11" s="1"/>
  <c r="A8" i="10"/>
  <c r="A9" i="10" s="1"/>
  <c r="A10" i="10" s="1"/>
  <c r="A11" i="10" s="1"/>
  <c r="A12" i="10" s="1"/>
  <c r="A13" i="10" s="1"/>
  <c r="A14" i="10" s="1"/>
  <c r="A15" i="10" s="1"/>
  <c r="A16" i="10" s="1"/>
  <c r="A17" i="10" s="1"/>
  <c r="A18" i="10" s="1"/>
  <c r="A19" i="10" s="1"/>
  <c r="A20" i="10" s="1"/>
  <c r="A21" i="10" s="1"/>
  <c r="A22" i="10" s="1"/>
  <c r="AC3" i="10"/>
  <c r="C3" i="10"/>
  <c r="D3" i="10" s="1"/>
  <c r="E3" i="10" s="1"/>
  <c r="F3" i="10" s="1"/>
  <c r="G3" i="10" s="1"/>
  <c r="H3" i="10" s="1"/>
  <c r="I3" i="10" s="1"/>
  <c r="J3" i="10" s="1"/>
  <c r="K3" i="10" s="1"/>
  <c r="L3" i="10" s="1"/>
  <c r="M3" i="10" s="1"/>
  <c r="N3" i="10" s="1"/>
  <c r="O3" i="10" s="1"/>
  <c r="P3" i="10" s="1"/>
  <c r="Q3" i="10" s="1"/>
  <c r="B2" i="9"/>
  <c r="B1" i="9"/>
  <c r="BG1" i="9"/>
  <c r="BH1" i="9"/>
  <c r="BI1" i="9"/>
  <c r="BJ1" i="9"/>
  <c r="BK1" i="9"/>
  <c r="BL1" i="9"/>
  <c r="BM1" i="9"/>
  <c r="BN1" i="9"/>
  <c r="BO1" i="9"/>
  <c r="BP1" i="9"/>
  <c r="BQ1" i="9"/>
  <c r="BR1" i="9"/>
  <c r="BS1" i="9"/>
  <c r="BT1" i="9"/>
  <c r="BU1" i="9"/>
  <c r="BV1" i="9"/>
  <c r="BG2" i="9"/>
  <c r="BH2" i="9"/>
  <c r="BI2" i="9"/>
  <c r="BJ2" i="9"/>
  <c r="BK2" i="9"/>
  <c r="BL2" i="9"/>
  <c r="BM2" i="9"/>
  <c r="BN2" i="9"/>
  <c r="BO2" i="9"/>
  <c r="BP2" i="9"/>
  <c r="BQ2" i="9"/>
  <c r="BR2" i="9"/>
  <c r="BS2" i="9"/>
  <c r="BT2" i="9"/>
  <c r="BU2" i="9"/>
  <c r="BV2" i="9"/>
  <c r="Q9" i="8"/>
  <c r="AB19" i="13" l="1"/>
  <c r="AG7" i="13"/>
  <c r="AF7" i="13" s="1"/>
  <c r="X11" i="13"/>
  <c r="AB24" i="13"/>
  <c r="Y11" i="13"/>
  <c r="W11" i="13"/>
  <c r="Z11" i="13"/>
  <c r="AA11" i="13"/>
  <c r="AA19" i="13"/>
  <c r="AA18" i="13"/>
  <c r="Z19" i="13" s="1"/>
  <c r="D7" i="13"/>
  <c r="C7" i="13"/>
  <c r="V3" i="13"/>
  <c r="F3" i="13"/>
  <c r="E5" i="13"/>
  <c r="E4" i="13"/>
  <c r="AB24" i="12"/>
  <c r="AB19" i="12"/>
  <c r="W11" i="12"/>
  <c r="D5" i="12"/>
  <c r="Z11" i="12"/>
  <c r="Y10" i="12"/>
  <c r="Y11" i="12" s="1"/>
  <c r="AF5" i="12"/>
  <c r="AG5" i="12" s="1"/>
  <c r="AG7" i="12" s="1"/>
  <c r="AF7" i="12" s="1"/>
  <c r="AA11" i="12"/>
  <c r="X11" i="12"/>
  <c r="D4" i="12"/>
  <c r="F3" i="12"/>
  <c r="F5" i="12" s="1"/>
  <c r="E4" i="12"/>
  <c r="E7" i="12" s="1"/>
  <c r="N2" i="11"/>
  <c r="M2" i="11"/>
  <c r="K2" i="11"/>
  <c r="L2" i="11"/>
  <c r="U3" i="11"/>
  <c r="T3" i="11" s="1"/>
  <c r="W1" i="11"/>
  <c r="W2" i="11"/>
  <c r="X2" i="11" s="1"/>
  <c r="B2" i="10"/>
  <c r="U6" i="10" s="1"/>
  <c r="B1" i="10"/>
  <c r="Q6" i="10" s="1"/>
  <c r="AD3" i="10"/>
  <c r="A8" i="9"/>
  <c r="A9" i="9" s="1"/>
  <c r="A10" i="9" s="1"/>
  <c r="A11" i="9" s="1"/>
  <c r="A12" i="9" s="1"/>
  <c r="A13" i="9" s="1"/>
  <c r="A14" i="9" s="1"/>
  <c r="A15" i="9" s="1"/>
  <c r="A16" i="9" s="1"/>
  <c r="A17" i="9" s="1"/>
  <c r="A18" i="9" s="1"/>
  <c r="A19" i="9" s="1"/>
  <c r="A20" i="9" s="1"/>
  <c r="A21" i="9" s="1"/>
  <c r="A22" i="9" s="1"/>
  <c r="AC3" i="9"/>
  <c r="AD3" i="9" s="1"/>
  <c r="AE3" i="9" s="1"/>
  <c r="AF3" i="9" s="1"/>
  <c r="AG3" i="9" s="1"/>
  <c r="AH3" i="9" s="1"/>
  <c r="AI3" i="9" s="1"/>
  <c r="AJ3" i="9" s="1"/>
  <c r="AK3" i="9" s="1"/>
  <c r="AL3" i="9" s="1"/>
  <c r="AM3" i="9" s="1"/>
  <c r="AN3" i="9" s="1"/>
  <c r="AO3" i="9" s="1"/>
  <c r="AP3" i="9" s="1"/>
  <c r="AQ3" i="9" s="1"/>
  <c r="C3" i="9"/>
  <c r="D3" i="9" s="1"/>
  <c r="E3" i="9" s="1"/>
  <c r="F3" i="9" s="1"/>
  <c r="G3" i="9" s="1"/>
  <c r="H3" i="9" s="1"/>
  <c r="I3" i="9" s="1"/>
  <c r="J3" i="9" s="1"/>
  <c r="K3" i="9" s="1"/>
  <c r="L3" i="9" s="1"/>
  <c r="M3" i="9" s="1"/>
  <c r="N3" i="9" s="1"/>
  <c r="O3" i="9" s="1"/>
  <c r="P3" i="9" s="1"/>
  <c r="Q3" i="9" s="1"/>
  <c r="V17" i="12"/>
  <c r="X17" i="12"/>
  <c r="T17" i="12"/>
  <c r="AA17" i="12"/>
  <c r="Z18" i="13" l="1"/>
  <c r="Y19" i="13" s="1"/>
  <c r="D7" i="12"/>
  <c r="E7" i="13"/>
  <c r="U3" i="13"/>
  <c r="F5" i="13"/>
  <c r="F4" i="13"/>
  <c r="G3" i="13"/>
  <c r="AA19" i="12"/>
  <c r="G3" i="12"/>
  <c r="G4" i="12" s="1"/>
  <c r="F4" i="12"/>
  <c r="F7" i="12"/>
  <c r="AA18" i="12"/>
  <c r="G5" i="12"/>
  <c r="O2" i="11"/>
  <c r="T4" i="11"/>
  <c r="X1" i="11"/>
  <c r="X3" i="11" s="1"/>
  <c r="Y3" i="11" s="1"/>
  <c r="Y4" i="11" s="1"/>
  <c r="J6" i="10"/>
  <c r="B6" i="10"/>
  <c r="I6" i="10"/>
  <c r="AC2" i="10"/>
  <c r="E6" i="10"/>
  <c r="U2" i="10"/>
  <c r="H6" i="10"/>
  <c r="O6" i="10"/>
  <c r="D6" i="10"/>
  <c r="K6" i="10"/>
  <c r="AB2" i="10"/>
  <c r="P6" i="10"/>
  <c r="AD2" i="10"/>
  <c r="T2" i="10"/>
  <c r="G6" i="10"/>
  <c r="U1" i="10"/>
  <c r="T1" i="10"/>
  <c r="M6" i="10"/>
  <c r="L6" i="10"/>
  <c r="N6" i="10"/>
  <c r="C6" i="10"/>
  <c r="F6" i="10"/>
  <c r="AE3" i="10"/>
  <c r="AP2" i="9"/>
  <c r="AT2" i="10"/>
  <c r="AT1" i="10"/>
  <c r="W17" i="12"/>
  <c r="Z17" i="12"/>
  <c r="Y17" i="12"/>
  <c r="U17" i="12"/>
  <c r="Y18" i="13" l="1"/>
  <c r="X19" i="13" s="1"/>
  <c r="F7" i="13"/>
  <c r="H3" i="13"/>
  <c r="G5" i="13"/>
  <c r="G4" i="13"/>
  <c r="G7" i="13" s="1"/>
  <c r="T3" i="13"/>
  <c r="H3" i="12"/>
  <c r="H5" i="12" s="1"/>
  <c r="Z18" i="12"/>
  <c r="Z19" i="12"/>
  <c r="G7" i="12"/>
  <c r="V5" i="11"/>
  <c r="D4" i="10"/>
  <c r="B4" i="10"/>
  <c r="C4" i="10"/>
  <c r="N4" i="10"/>
  <c r="J4" i="10"/>
  <c r="F4" i="10"/>
  <c r="O4" i="10"/>
  <c r="Q4" i="10"/>
  <c r="Q5" i="10" s="1"/>
  <c r="M4" i="10"/>
  <c r="I4" i="10"/>
  <c r="E4" i="10"/>
  <c r="K4" i="10"/>
  <c r="P4" i="10"/>
  <c r="L4" i="10"/>
  <c r="H4" i="10"/>
  <c r="G4" i="10"/>
  <c r="AV2" i="10"/>
  <c r="AU20" i="10" s="1"/>
  <c r="AF3" i="10"/>
  <c r="AE2" i="10"/>
  <c r="N6" i="9"/>
  <c r="AB2" i="9"/>
  <c r="AG2" i="9"/>
  <c r="AM2" i="9"/>
  <c r="AC2" i="9"/>
  <c r="AI2" i="9"/>
  <c r="AN2" i="9"/>
  <c r="AE2" i="9"/>
  <c r="AJ2" i="9"/>
  <c r="AO2" i="9"/>
  <c r="U2" i="9"/>
  <c r="AF2" i="9"/>
  <c r="AK2" i="9"/>
  <c r="AQ2" i="9"/>
  <c r="T2" i="9"/>
  <c r="AD2" i="9"/>
  <c r="AH2" i="9"/>
  <c r="AL2" i="9"/>
  <c r="U6" i="9"/>
  <c r="A35" i="8"/>
  <c r="A32" i="8"/>
  <c r="A31" i="8"/>
  <c r="AB3" i="8"/>
  <c r="AC3" i="8" s="1"/>
  <c r="AD3" i="8" s="1"/>
  <c r="AE3" i="8" s="1"/>
  <c r="AF3" i="8" s="1"/>
  <c r="AG3" i="8" s="1"/>
  <c r="AH3" i="8" s="1"/>
  <c r="AI3" i="8" s="1"/>
  <c r="AJ3" i="8" s="1"/>
  <c r="AK3" i="8" s="1"/>
  <c r="AL3" i="8" s="1"/>
  <c r="AM3" i="8" s="1"/>
  <c r="AN3" i="8" s="1"/>
  <c r="AO3" i="8" s="1"/>
  <c r="AP3" i="8" s="1"/>
  <c r="AK40" i="8"/>
  <c r="AQ36" i="8"/>
  <c r="AQ38" i="8" s="1"/>
  <c r="AQ39" i="8" s="1"/>
  <c r="AP36" i="8"/>
  <c r="AO36" i="8"/>
  <c r="AN36" i="8"/>
  <c r="AM36" i="8"/>
  <c r="AL36" i="8"/>
  <c r="AQ31" i="8"/>
  <c r="AP31" i="8"/>
  <c r="AO31" i="8"/>
  <c r="AN31" i="8"/>
  <c r="AM31" i="8"/>
  <c r="AL31" i="8"/>
  <c r="AQ30" i="8"/>
  <c r="AP30" i="8"/>
  <c r="AO30" i="8"/>
  <c r="AN30" i="8"/>
  <c r="AM30" i="8"/>
  <c r="AL30" i="8"/>
  <c r="AM29" i="8"/>
  <c r="AN29" i="8" s="1"/>
  <c r="AO29" i="8" s="1"/>
  <c r="AP29" i="8" s="1"/>
  <c r="AQ29" i="8" s="1"/>
  <c r="A8" i="8"/>
  <c r="A9" i="8" s="1"/>
  <c r="A10" i="8" s="1"/>
  <c r="A11" i="8" s="1"/>
  <c r="A12" i="8" s="1"/>
  <c r="A13" i="8" s="1"/>
  <c r="A14" i="8" s="1"/>
  <c r="A15" i="8" s="1"/>
  <c r="A16" i="8" s="1"/>
  <c r="A17" i="8" s="1"/>
  <c r="A18" i="8" s="1"/>
  <c r="A19" i="8" s="1"/>
  <c r="A20" i="8" s="1"/>
  <c r="A21" i="8" s="1"/>
  <c r="A22" i="8" s="1"/>
  <c r="C3" i="8"/>
  <c r="BT2" i="8"/>
  <c r="BS2" i="8"/>
  <c r="BR2" i="8"/>
  <c r="BQ2" i="8"/>
  <c r="BP2" i="8"/>
  <c r="BO2" i="8"/>
  <c r="BN2" i="8"/>
  <c r="BM2" i="8"/>
  <c r="BL2" i="8"/>
  <c r="BK2" i="8"/>
  <c r="BJ2" i="8"/>
  <c r="BI2" i="8"/>
  <c r="BH2" i="8"/>
  <c r="BG2" i="8"/>
  <c r="BF2" i="8"/>
  <c r="BE2" i="8"/>
  <c r="BT1" i="8"/>
  <c r="BS1" i="8"/>
  <c r="BR1" i="8"/>
  <c r="BQ1" i="8"/>
  <c r="BP1" i="8"/>
  <c r="BO1" i="8"/>
  <c r="BN1" i="8"/>
  <c r="BM1" i="8"/>
  <c r="BL1" i="8"/>
  <c r="BK1" i="8"/>
  <c r="BJ1" i="8"/>
  <c r="BI1" i="8"/>
  <c r="BH1" i="8"/>
  <c r="BG1" i="8"/>
  <c r="BF1" i="8"/>
  <c r="BE1" i="8"/>
  <c r="U5" i="7"/>
  <c r="AK30" i="7"/>
  <c r="AQ26" i="7"/>
  <c r="AQ28" i="7" s="1"/>
  <c r="AQ29" i="7" s="1"/>
  <c r="AP26" i="7"/>
  <c r="AO26" i="7"/>
  <c r="AN26" i="7"/>
  <c r="AM26" i="7"/>
  <c r="AL26" i="7"/>
  <c r="AQ21" i="7"/>
  <c r="AP21" i="7"/>
  <c r="AO21" i="7"/>
  <c r="AN21" i="7"/>
  <c r="AM21" i="7"/>
  <c r="AL21" i="7"/>
  <c r="AQ20" i="7"/>
  <c r="AP20" i="7"/>
  <c r="AO20" i="7"/>
  <c r="AN20" i="7"/>
  <c r="AM20" i="7"/>
  <c r="AL20" i="7"/>
  <c r="AM19" i="7"/>
  <c r="AN19" i="7" s="1"/>
  <c r="AO19" i="7" s="1"/>
  <c r="AP19" i="7" s="1"/>
  <c r="AQ19" i="7" s="1"/>
  <c r="AI17" i="7"/>
  <c r="AH17" i="7"/>
  <c r="AG17" i="7"/>
  <c r="AF17" i="7"/>
  <c r="A15" i="7"/>
  <c r="A16" i="7" s="1"/>
  <c r="A17" i="7" s="1"/>
  <c r="A18" i="7" s="1"/>
  <c r="A19" i="7" s="1"/>
  <c r="A20" i="7" s="1"/>
  <c r="A21" i="7" s="1"/>
  <c r="A22" i="7" s="1"/>
  <c r="A23" i="7" s="1"/>
  <c r="A24" i="7" s="1"/>
  <c r="A25" i="7" s="1"/>
  <c r="A26" i="7" s="1"/>
  <c r="A27" i="7" s="1"/>
  <c r="A28" i="7" s="1"/>
  <c r="A29" i="7" s="1"/>
  <c r="C3" i="7"/>
  <c r="BC2" i="7"/>
  <c r="BB2" i="7"/>
  <c r="BA2" i="7"/>
  <c r="AZ2" i="7"/>
  <c r="AY2" i="7"/>
  <c r="AX2" i="7"/>
  <c r="AW2" i="7"/>
  <c r="AV2" i="7"/>
  <c r="AU2" i="7"/>
  <c r="AT2" i="7"/>
  <c r="AS2" i="7"/>
  <c r="AR2" i="7"/>
  <c r="AQ2" i="7"/>
  <c r="AP2" i="7"/>
  <c r="AO2" i="7"/>
  <c r="AN2" i="7"/>
  <c r="BC1" i="7"/>
  <c r="BB1" i="7"/>
  <c r="BA1" i="7"/>
  <c r="AZ1" i="7"/>
  <c r="AY1" i="7"/>
  <c r="AX1" i="7"/>
  <c r="AW1" i="7"/>
  <c r="AV1" i="7"/>
  <c r="AU1" i="7"/>
  <c r="AT1" i="7"/>
  <c r="AS1" i="7"/>
  <c r="AR1" i="7"/>
  <c r="AQ1" i="7"/>
  <c r="AP1" i="7"/>
  <c r="AO1" i="7"/>
  <c r="AN1" i="7"/>
  <c r="X22" i="5"/>
  <c r="X21" i="5"/>
  <c r="X20" i="5"/>
  <c r="X19" i="5"/>
  <c r="X18" i="5"/>
  <c r="X17" i="5"/>
  <c r="X16" i="5"/>
  <c r="X15" i="5"/>
  <c r="O14" i="7"/>
  <c r="U24" i="8"/>
  <c r="P14" i="7"/>
  <c r="AE29" i="8"/>
  <c r="AE10" i="7"/>
  <c r="AT2" i="9"/>
  <c r="Y14" i="7"/>
  <c r="Q14" i="7"/>
  <c r="AT1" i="9"/>
  <c r="X18" i="13" l="1"/>
  <c r="W19" i="13" s="1"/>
  <c r="H5" i="13"/>
  <c r="I3" i="13"/>
  <c r="H4" i="13"/>
  <c r="I3" i="12"/>
  <c r="I5" i="12" s="1"/>
  <c r="H4" i="12"/>
  <c r="H7" i="12" s="1"/>
  <c r="Y19" i="12"/>
  <c r="Y18" i="12"/>
  <c r="J3" i="12"/>
  <c r="AW2" i="10"/>
  <c r="AU17" i="10" s="1"/>
  <c r="Z2" i="10" a="1"/>
  <c r="Z2" i="10" s="1"/>
  <c r="P5" i="10"/>
  <c r="O5" i="10" s="1"/>
  <c r="N5" i="10" s="1"/>
  <c r="M5" i="10" s="1"/>
  <c r="L5" i="10" s="1"/>
  <c r="K5" i="10" s="1"/>
  <c r="J5" i="10" s="1"/>
  <c r="I5" i="10" s="1"/>
  <c r="H5" i="10" s="1"/>
  <c r="G5" i="10" s="1"/>
  <c r="F5" i="10" s="1"/>
  <c r="E5" i="10" s="1"/>
  <c r="D5" i="10" s="1"/>
  <c r="C5" i="10" s="1"/>
  <c r="B5" i="10" s="1"/>
  <c r="T5" i="10" s="1"/>
  <c r="T6" i="10"/>
  <c r="W6" i="10"/>
  <c r="AB6" i="10" s="1"/>
  <c r="AG3" i="10"/>
  <c r="AF2" i="10"/>
  <c r="P4" i="9"/>
  <c r="L4" i="9"/>
  <c r="H4" i="9"/>
  <c r="D4" i="9"/>
  <c r="O4" i="9"/>
  <c r="K4" i="9"/>
  <c r="G4" i="9"/>
  <c r="C4" i="9"/>
  <c r="N4" i="9"/>
  <c r="J4" i="9"/>
  <c r="F4" i="9"/>
  <c r="B4" i="9"/>
  <c r="Q4" i="9"/>
  <c r="Q5" i="9" s="1"/>
  <c r="M4" i="9"/>
  <c r="I4" i="9"/>
  <c r="E4" i="9"/>
  <c r="U1" i="9"/>
  <c r="B6" i="9"/>
  <c r="D6" i="9"/>
  <c r="H6" i="9"/>
  <c r="T1" i="9"/>
  <c r="M6" i="9"/>
  <c r="C6" i="9"/>
  <c r="L6" i="9"/>
  <c r="J6" i="9"/>
  <c r="G6" i="9"/>
  <c r="I6" i="9"/>
  <c r="K6" i="9"/>
  <c r="E6" i="9"/>
  <c r="F6" i="9"/>
  <c r="AV2" i="9"/>
  <c r="O6" i="9"/>
  <c r="P6" i="9"/>
  <c r="Q6" i="9"/>
  <c r="AN2" i="8"/>
  <c r="AP38" i="8"/>
  <c r="AP39" i="8" s="1"/>
  <c r="AK30" i="8"/>
  <c r="AK31" i="8"/>
  <c r="D3" i="8"/>
  <c r="B4" i="7"/>
  <c r="AK20" i="7"/>
  <c r="AK21" i="7"/>
  <c r="D3" i="7"/>
  <c r="AP28" i="7"/>
  <c r="AP29" i="7" s="1"/>
  <c r="AA1" i="7"/>
  <c r="N14" i="7"/>
  <c r="AR1" i="8"/>
  <c r="W18" i="13" l="1"/>
  <c r="V19" i="13" s="1"/>
  <c r="H7" i="13"/>
  <c r="J3" i="13"/>
  <c r="I5" i="13"/>
  <c r="I4" i="13"/>
  <c r="I4" i="12"/>
  <c r="I7" i="12" s="1"/>
  <c r="X18" i="12"/>
  <c r="X19" i="12"/>
  <c r="K3" i="12"/>
  <c r="J5" i="12"/>
  <c r="J4" i="12"/>
  <c r="AX2" i="10"/>
  <c r="AE6" i="10"/>
  <c r="AC6" i="10"/>
  <c r="AF6" i="10"/>
  <c r="U5" i="10"/>
  <c r="AD6" i="10"/>
  <c r="AH3" i="10"/>
  <c r="AG2" i="10"/>
  <c r="AG6" i="10"/>
  <c r="Z2" i="9" a="1"/>
  <c r="Z2" i="9" s="1"/>
  <c r="AW2" i="9"/>
  <c r="AX2" i="9" s="1"/>
  <c r="AU20" i="9"/>
  <c r="P5" i="9"/>
  <c r="O5" i="9" s="1"/>
  <c r="N5" i="9" s="1"/>
  <c r="M5" i="9" s="1"/>
  <c r="L5" i="9" s="1"/>
  <c r="K5" i="9" s="1"/>
  <c r="J5" i="9" s="1"/>
  <c r="I5" i="9" s="1"/>
  <c r="H5" i="9" s="1"/>
  <c r="G5" i="9" s="1"/>
  <c r="F5" i="9" s="1"/>
  <c r="E5" i="9" s="1"/>
  <c r="D5" i="9" s="1"/>
  <c r="C5" i="9" s="1"/>
  <c r="B5" i="9" s="1"/>
  <c r="U5" i="9" s="1"/>
  <c r="T6" i="9"/>
  <c r="W6" i="9"/>
  <c r="AF2" i="8"/>
  <c r="AJ2" i="8"/>
  <c r="AL2" i="8"/>
  <c r="AO2" i="8"/>
  <c r="U4" i="8"/>
  <c r="AK2" i="8"/>
  <c r="AI2" i="8"/>
  <c r="AH2" i="8"/>
  <c r="AG2" i="8"/>
  <c r="AM2" i="8"/>
  <c r="AB2" i="8"/>
  <c r="U2" i="8"/>
  <c r="C4" i="8" s="1"/>
  <c r="AD2" i="8"/>
  <c r="AC2" i="8"/>
  <c r="AE2" i="8"/>
  <c r="AP2" i="8"/>
  <c r="T2" i="8"/>
  <c r="AA2" i="8"/>
  <c r="U1" i="8"/>
  <c r="B6" i="8" s="1"/>
  <c r="T1" i="8"/>
  <c r="AO38" i="8"/>
  <c r="AO39" i="8" s="1"/>
  <c r="E3" i="8"/>
  <c r="T1" i="7"/>
  <c r="U1" i="7"/>
  <c r="D4" i="7"/>
  <c r="C4" i="7"/>
  <c r="E3" i="7"/>
  <c r="AO28" i="7"/>
  <c r="U2" i="7"/>
  <c r="T2" i="7"/>
  <c r="AA2" i="7"/>
  <c r="M14" i="7"/>
  <c r="AR2" i="8"/>
  <c r="V18" i="13" l="1"/>
  <c r="U19" i="13" s="1"/>
  <c r="J5" i="13"/>
  <c r="J4" i="13"/>
  <c r="J7" i="13" s="1"/>
  <c r="K3" i="13"/>
  <c r="I7" i="13"/>
  <c r="W18" i="12"/>
  <c r="W19" i="12"/>
  <c r="J7" i="12"/>
  <c r="K5" i="12"/>
  <c r="K4" i="12"/>
  <c r="L3" i="12"/>
  <c r="AI3" i="10"/>
  <c r="AH2" i="10"/>
  <c r="AH6" i="10"/>
  <c r="AU17" i="9"/>
  <c r="T5" i="9"/>
  <c r="AP6" i="9"/>
  <c r="AL6" i="9"/>
  <c r="AH6" i="9"/>
  <c r="AD6" i="9"/>
  <c r="AO6" i="9"/>
  <c r="AK6" i="9"/>
  <c r="AG6" i="9"/>
  <c r="AC6" i="9"/>
  <c r="AJ6" i="9"/>
  <c r="AF6" i="9"/>
  <c r="AN6" i="9"/>
  <c r="AB6" i="9"/>
  <c r="AQ6" i="9"/>
  <c r="AM6" i="9"/>
  <c r="AI6" i="9"/>
  <c r="AE6" i="9"/>
  <c r="AT2" i="8"/>
  <c r="AU2" i="8" s="1"/>
  <c r="AV2" i="8" s="1"/>
  <c r="D4" i="8"/>
  <c r="D6" i="8"/>
  <c r="C6" i="8"/>
  <c r="B4" i="8"/>
  <c r="AN38" i="8"/>
  <c r="AN39" i="8" s="1"/>
  <c r="E4" i="8"/>
  <c r="E6" i="8"/>
  <c r="F3" i="8"/>
  <c r="F4" i="8" s="1"/>
  <c r="AC2" i="7"/>
  <c r="AD2" i="7" s="1"/>
  <c r="AE2" i="7" s="1"/>
  <c r="AO29" i="7"/>
  <c r="AN28" i="7"/>
  <c r="F3" i="7"/>
  <c r="E4" i="7"/>
  <c r="L14" i="7"/>
  <c r="U18" i="13" l="1"/>
  <c r="T19" i="13" s="1"/>
  <c r="AF19" i="13" s="1"/>
  <c r="AG19" i="13" s="1"/>
  <c r="L3" i="13"/>
  <c r="K5" i="13"/>
  <c r="K4" i="13"/>
  <c r="K7" i="13" s="1"/>
  <c r="V19" i="12"/>
  <c r="V18" i="12"/>
  <c r="K7" i="12"/>
  <c r="M3" i="12"/>
  <c r="L5" i="12"/>
  <c r="L4" i="12"/>
  <c r="AJ3" i="10"/>
  <c r="AI2" i="10"/>
  <c r="AI6" i="10"/>
  <c r="Z6" i="9" a="1"/>
  <c r="Z6" i="9" s="1"/>
  <c r="V6" i="9" s="1"/>
  <c r="Y2" i="8" a="1"/>
  <c r="Y2" i="8" s="1"/>
  <c r="Y3" i="8" a="1"/>
  <c r="Y3" i="8" s="1"/>
  <c r="AM38" i="8"/>
  <c r="F6" i="8"/>
  <c r="G3" i="8"/>
  <c r="G4" i="8" s="1"/>
  <c r="G3" i="7"/>
  <c r="F4" i="7"/>
  <c r="AN29" i="7"/>
  <c r="AM28" i="7"/>
  <c r="K14" i="7"/>
  <c r="T18" i="13" l="1"/>
  <c r="L4" i="13"/>
  <c r="M3" i="13"/>
  <c r="L5" i="13"/>
  <c r="L7" i="12"/>
  <c r="U18" i="12"/>
  <c r="U19" i="12"/>
  <c r="N3" i="12"/>
  <c r="M5" i="12"/>
  <c r="M4" i="12"/>
  <c r="AK3" i="10"/>
  <c r="AJ2" i="10"/>
  <c r="AJ6" i="10"/>
  <c r="Y6" i="9"/>
  <c r="Q7" i="9"/>
  <c r="AT7" i="9" s="1"/>
  <c r="AM39" i="8"/>
  <c r="AL38" i="8"/>
  <c r="AL39" i="8" s="1"/>
  <c r="G6" i="8"/>
  <c r="H3" i="8"/>
  <c r="H4" i="8" s="1"/>
  <c r="AM29" i="7"/>
  <c r="AL28" i="7"/>
  <c r="AL29" i="7" s="1"/>
  <c r="H3" i="7"/>
  <c r="G4" i="7"/>
  <c r="J14" i="7"/>
  <c r="X6" i="9"/>
  <c r="N3" i="13" l="1"/>
  <c r="M5" i="13"/>
  <c r="M4" i="13"/>
  <c r="L7" i="13"/>
  <c r="T18" i="12"/>
  <c r="T19" i="12"/>
  <c r="AF19" i="12" s="1"/>
  <c r="M7" i="12"/>
  <c r="O3" i="12"/>
  <c r="N5" i="12"/>
  <c r="N4" i="12"/>
  <c r="AL3" i="10"/>
  <c r="AK2" i="10"/>
  <c r="AK6" i="10"/>
  <c r="P7" i="9"/>
  <c r="O7" i="9" s="1"/>
  <c r="N7" i="9" s="1"/>
  <c r="M7" i="9" s="1"/>
  <c r="L7" i="9" s="1"/>
  <c r="K7" i="9" s="1"/>
  <c r="J7" i="9" s="1"/>
  <c r="I7" i="9" s="1"/>
  <c r="H7" i="9" s="1"/>
  <c r="G7" i="9" s="1"/>
  <c r="F7" i="9" s="1"/>
  <c r="E7" i="9" s="1"/>
  <c r="D7" i="9" s="1"/>
  <c r="C7" i="9" s="1"/>
  <c r="B7" i="9" s="1"/>
  <c r="AK39" i="8"/>
  <c r="H6" i="8"/>
  <c r="I3" i="8"/>
  <c r="I4" i="8" s="1"/>
  <c r="I3" i="7"/>
  <c r="H4" i="7"/>
  <c r="AK29" i="7"/>
  <c r="I14" i="7"/>
  <c r="H14" i="7"/>
  <c r="M7" i="13" l="1"/>
  <c r="N5" i="13"/>
  <c r="N4" i="13"/>
  <c r="O3" i="13"/>
  <c r="N7" i="12"/>
  <c r="O5" i="12"/>
  <c r="O4" i="12"/>
  <c r="P3" i="12"/>
  <c r="AM3" i="10"/>
  <c r="AL2" i="10"/>
  <c r="AL6" i="10"/>
  <c r="U7" i="9"/>
  <c r="T7" i="9"/>
  <c r="I6" i="8"/>
  <c r="J3" i="8"/>
  <c r="J4" i="8" s="1"/>
  <c r="J3" i="7"/>
  <c r="I4" i="7"/>
  <c r="G14" i="7"/>
  <c r="P3" i="13" l="1"/>
  <c r="O5" i="13"/>
  <c r="O4" i="13"/>
  <c r="N7" i="13"/>
  <c r="O19" i="12"/>
  <c r="AG19" i="12"/>
  <c r="O7" i="12"/>
  <c r="Q3" i="12"/>
  <c r="P5" i="12"/>
  <c r="P4" i="12"/>
  <c r="AN3" i="10"/>
  <c r="AM2" i="10"/>
  <c r="AM6" i="10"/>
  <c r="W7" i="9"/>
  <c r="AB7" i="9" s="1"/>
  <c r="J6" i="8"/>
  <c r="K3" i="8"/>
  <c r="K4" i="8" s="1"/>
  <c r="K3" i="7"/>
  <c r="J4" i="7"/>
  <c r="F14" i="7"/>
  <c r="O7" i="13" l="1"/>
  <c r="Q3" i="13"/>
  <c r="P5" i="13"/>
  <c r="P4" i="13"/>
  <c r="P7" i="13" s="1"/>
  <c r="P7" i="12"/>
  <c r="Q5" i="12"/>
  <c r="Q4" i="12"/>
  <c r="AO3" i="10"/>
  <c r="AN2" i="10"/>
  <c r="AN6" i="10"/>
  <c r="AL7" i="9"/>
  <c r="AQ7" i="9"/>
  <c r="AJ7" i="9"/>
  <c r="AG7" i="9"/>
  <c r="AC7" i="9"/>
  <c r="AE7" i="9"/>
  <c r="AN7" i="9"/>
  <c r="AI7" i="9"/>
  <c r="AK7" i="9"/>
  <c r="AH7" i="9"/>
  <c r="AO7" i="9"/>
  <c r="AD7" i="9"/>
  <c r="AM7" i="9"/>
  <c r="AF7" i="9"/>
  <c r="AP7" i="9"/>
  <c r="K6" i="8"/>
  <c r="L3" i="8"/>
  <c r="L3" i="7"/>
  <c r="K4" i="7"/>
  <c r="E14" i="7"/>
  <c r="Q5" i="13" l="1"/>
  <c r="Q4" i="13"/>
  <c r="Q7" i="12"/>
  <c r="AP3" i="10"/>
  <c r="AO2" i="10"/>
  <c r="AO6" i="10"/>
  <c r="AS7" i="9"/>
  <c r="Z7" i="9" a="1"/>
  <c r="Z7" i="9" s="1"/>
  <c r="V7" i="9" s="1"/>
  <c r="L6" i="8"/>
  <c r="L4" i="8"/>
  <c r="M3" i="8"/>
  <c r="M3" i="7"/>
  <c r="L4" i="7"/>
  <c r="D14" i="7"/>
  <c r="C14" i="7"/>
  <c r="Q7" i="13" l="1"/>
  <c r="AQ3" i="10"/>
  <c r="AP2" i="10"/>
  <c r="AP6" i="10"/>
  <c r="Q8" i="9"/>
  <c r="AT8" i="9" s="1"/>
  <c r="Y7" i="9"/>
  <c r="M4" i="8"/>
  <c r="M6" i="8"/>
  <c r="N3" i="8"/>
  <c r="N3" i="7"/>
  <c r="M4" i="7"/>
  <c r="X7" i="9"/>
  <c r="AQ2" i="10" l="1"/>
  <c r="AQ6" i="10"/>
  <c r="P8" i="9"/>
  <c r="O8" i="9" s="1"/>
  <c r="N8" i="9" s="1"/>
  <c r="M8" i="9" s="1"/>
  <c r="L8" i="9" s="1"/>
  <c r="K8" i="9" s="1"/>
  <c r="J8" i="9" s="1"/>
  <c r="I8" i="9" s="1"/>
  <c r="H8" i="9" s="1"/>
  <c r="G8" i="9" s="1"/>
  <c r="F8" i="9" s="1"/>
  <c r="E8" i="9" s="1"/>
  <c r="D8" i="9" s="1"/>
  <c r="C8" i="9" s="1"/>
  <c r="B8" i="9" s="1"/>
  <c r="U8" i="9" s="1"/>
  <c r="N6" i="8"/>
  <c r="N4" i="8"/>
  <c r="O3" i="8"/>
  <c r="O3" i="7"/>
  <c r="N4" i="7"/>
  <c r="Z6" i="10" l="1" a="1"/>
  <c r="Z6" i="10" s="1"/>
  <c r="Q7" i="10" s="1"/>
  <c r="AT7" i="10" s="1"/>
  <c r="T8" i="9"/>
  <c r="O6" i="8"/>
  <c r="O4" i="8"/>
  <c r="P3" i="8"/>
  <c r="P3" i="7"/>
  <c r="O4" i="7"/>
  <c r="B14" i="7"/>
  <c r="Y6" i="10" l="1"/>
  <c r="V6" i="10"/>
  <c r="P7" i="10"/>
  <c r="O7" i="10" s="1"/>
  <c r="N7" i="10" s="1"/>
  <c r="M7" i="10" s="1"/>
  <c r="L7" i="10" s="1"/>
  <c r="K7" i="10" s="1"/>
  <c r="J7" i="10" s="1"/>
  <c r="I7" i="10" s="1"/>
  <c r="H7" i="10" s="1"/>
  <c r="G7" i="10" s="1"/>
  <c r="F7" i="10" s="1"/>
  <c r="E7" i="10" s="1"/>
  <c r="D7" i="10" s="1"/>
  <c r="C7" i="10" s="1"/>
  <c r="B7" i="10" s="1"/>
  <c r="T7" i="10" s="1"/>
  <c r="W8" i="9"/>
  <c r="AN8" i="9" s="1"/>
  <c r="P6" i="8"/>
  <c r="P4" i="8"/>
  <c r="Q3" i="8"/>
  <c r="Q3" i="7"/>
  <c r="P4" i="7"/>
  <c r="X6" i="10"/>
  <c r="U7" i="10" l="1"/>
  <c r="W7" i="10"/>
  <c r="AH8" i="9"/>
  <c r="AM8" i="9"/>
  <c r="AO8" i="9"/>
  <c r="AI8" i="9"/>
  <c r="AB8" i="9"/>
  <c r="AJ8" i="9"/>
  <c r="AC8" i="9"/>
  <c r="AQ8" i="9"/>
  <c r="AL8" i="9"/>
  <c r="AP8" i="9"/>
  <c r="AG8" i="9"/>
  <c r="AF8" i="9"/>
  <c r="AK8" i="9"/>
  <c r="AD8" i="9"/>
  <c r="AE8" i="9"/>
  <c r="Q4" i="8"/>
  <c r="Q6" i="8"/>
  <c r="V6" i="8" s="1"/>
  <c r="Q4" i="7"/>
  <c r="AQ7" i="10" l="1"/>
  <c r="AM7" i="10"/>
  <c r="AI7" i="10"/>
  <c r="AE7" i="10"/>
  <c r="AP7" i="10"/>
  <c r="AL7" i="10"/>
  <c r="AH7" i="10"/>
  <c r="AD7" i="10"/>
  <c r="AB7" i="10"/>
  <c r="AO7" i="10"/>
  <c r="AK7" i="10"/>
  <c r="AG7" i="10"/>
  <c r="AC7" i="10"/>
  <c r="AN7" i="10"/>
  <c r="AJ7" i="10"/>
  <c r="AF7" i="10"/>
  <c r="Z8" i="9" a="1"/>
  <c r="Z8" i="9" s="1"/>
  <c r="V8" i="9" s="1"/>
  <c r="AS8" i="9"/>
  <c r="T6" i="8"/>
  <c r="U6" i="8"/>
  <c r="U4" i="7"/>
  <c r="T4" i="7"/>
  <c r="Z7" i="10" l="1" a="1"/>
  <c r="Z7" i="10" s="1"/>
  <c r="AS7" i="10"/>
  <c r="Y8" i="9"/>
  <c r="Q9" i="9"/>
  <c r="AT9" i="9" s="1"/>
  <c r="Q5" i="8"/>
  <c r="Q5" i="7"/>
  <c r="Q6" i="7" s="1"/>
  <c r="M5" i="7"/>
  <c r="I5" i="7"/>
  <c r="E5" i="7"/>
  <c r="K5" i="7"/>
  <c r="N5" i="7"/>
  <c r="F5" i="7"/>
  <c r="P5" i="7"/>
  <c r="L5" i="7"/>
  <c r="H5" i="7"/>
  <c r="D5" i="7"/>
  <c r="O5" i="7"/>
  <c r="G5" i="7"/>
  <c r="C5" i="7"/>
  <c r="J5" i="7"/>
  <c r="B5" i="7"/>
  <c r="X8" i="9"/>
  <c r="Q8" i="10" l="1"/>
  <c r="AT8" i="10" s="1"/>
  <c r="V7" i="10"/>
  <c r="Y7" i="10"/>
  <c r="P9" i="9"/>
  <c r="O9" i="9" s="1"/>
  <c r="N9" i="9" s="1"/>
  <c r="M9" i="9" s="1"/>
  <c r="L9" i="9" s="1"/>
  <c r="K9" i="9" s="1"/>
  <c r="J9" i="9" s="1"/>
  <c r="I9" i="9" s="1"/>
  <c r="H9" i="9" s="1"/>
  <c r="G9" i="9" s="1"/>
  <c r="F9" i="9" s="1"/>
  <c r="E9" i="9" s="1"/>
  <c r="D9" i="9" s="1"/>
  <c r="C9" i="9" s="1"/>
  <c r="B9" i="9" s="1"/>
  <c r="U9" i="9" s="1"/>
  <c r="T4" i="8"/>
  <c r="P5" i="8"/>
  <c r="Q7" i="7"/>
  <c r="Y5" i="7" a="1"/>
  <c r="Y5" i="7" s="1"/>
  <c r="X5" i="7" s="1"/>
  <c r="W5" i="7"/>
  <c r="T5" i="7"/>
  <c r="P6" i="7"/>
  <c r="O6" i="7" s="1"/>
  <c r="N6" i="7" s="1"/>
  <c r="M6" i="7" s="1"/>
  <c r="L6" i="7" s="1"/>
  <c r="K6" i="7" s="1"/>
  <c r="J6" i="7" s="1"/>
  <c r="I6" i="7" s="1"/>
  <c r="H6" i="7" s="1"/>
  <c r="G6" i="7" s="1"/>
  <c r="F6" i="7" s="1"/>
  <c r="E6" i="7" s="1"/>
  <c r="D6" i="7" s="1"/>
  <c r="C6" i="7" s="1"/>
  <c r="B6" i="7" s="1"/>
  <c r="A15" i="5"/>
  <c r="A16" i="5" s="1"/>
  <c r="A17" i="5" s="1"/>
  <c r="A18" i="5" s="1"/>
  <c r="A19" i="5" s="1"/>
  <c r="A20" i="5" s="1"/>
  <c r="A21" i="5" s="1"/>
  <c r="A22" i="5" s="1"/>
  <c r="A23" i="5" s="1"/>
  <c r="A24" i="5" s="1"/>
  <c r="A25" i="5" s="1"/>
  <c r="A26" i="5" s="1"/>
  <c r="A27" i="5" s="1"/>
  <c r="A28" i="5" s="1"/>
  <c r="A29" i="5" s="1"/>
  <c r="B5" i="4"/>
  <c r="C5" i="4"/>
  <c r="D5" i="4"/>
  <c r="E5" i="4"/>
  <c r="F5" i="4"/>
  <c r="G5" i="4"/>
  <c r="H5" i="4"/>
  <c r="I5" i="4"/>
  <c r="J5" i="4"/>
  <c r="K5" i="4"/>
  <c r="L5" i="4"/>
  <c r="M5" i="4"/>
  <c r="N5" i="4"/>
  <c r="O5" i="4"/>
  <c r="P5" i="4"/>
  <c r="Q5" i="4"/>
  <c r="B5" i="6"/>
  <c r="G34" i="6"/>
  <c r="M30" i="6"/>
  <c r="M32" i="6" s="1"/>
  <c r="M33" i="6" s="1"/>
  <c r="L30" i="6"/>
  <c r="K30" i="6"/>
  <c r="J30" i="6"/>
  <c r="I30" i="6"/>
  <c r="H30" i="6"/>
  <c r="M25" i="6"/>
  <c r="L25" i="6"/>
  <c r="K25" i="6"/>
  <c r="J25" i="6"/>
  <c r="I25" i="6"/>
  <c r="H25" i="6"/>
  <c r="M24" i="6"/>
  <c r="L24" i="6"/>
  <c r="K24" i="6"/>
  <c r="J24" i="6"/>
  <c r="I24" i="6"/>
  <c r="H24" i="6"/>
  <c r="I23" i="6"/>
  <c r="J23" i="6" s="1"/>
  <c r="K23" i="6" s="1"/>
  <c r="L23" i="6" s="1"/>
  <c r="M23" i="6" s="1"/>
  <c r="AH22" i="6"/>
  <c r="AG22" i="6"/>
  <c r="AF22" i="6"/>
  <c r="AE22" i="6"/>
  <c r="B12" i="6"/>
  <c r="B4" i="6"/>
  <c r="C3" i="6"/>
  <c r="C5" i="6" s="1"/>
  <c r="BB2" i="6"/>
  <c r="BA2" i="6"/>
  <c r="AZ2" i="6"/>
  <c r="AY2" i="6"/>
  <c r="AX2" i="6"/>
  <c r="AW2" i="6"/>
  <c r="AV2" i="6"/>
  <c r="AU2" i="6"/>
  <c r="AT2" i="6"/>
  <c r="AS2" i="6"/>
  <c r="AR2" i="6"/>
  <c r="AQ2" i="6"/>
  <c r="AP2" i="6"/>
  <c r="AO2" i="6"/>
  <c r="AN2" i="6"/>
  <c r="AM2" i="6"/>
  <c r="U2" i="6"/>
  <c r="T2" i="6"/>
  <c r="BB1" i="6"/>
  <c r="BA1" i="6"/>
  <c r="AZ1" i="6"/>
  <c r="AY1" i="6"/>
  <c r="AX1" i="6"/>
  <c r="AW1" i="6"/>
  <c r="AV1" i="6"/>
  <c r="AU1" i="6"/>
  <c r="AT1" i="6"/>
  <c r="AS1" i="6"/>
  <c r="AR1" i="6"/>
  <c r="AQ1" i="6"/>
  <c r="AP1" i="6"/>
  <c r="AO1" i="6"/>
  <c r="AN1" i="6"/>
  <c r="AM1" i="6"/>
  <c r="U1" i="6"/>
  <c r="T1" i="6"/>
  <c r="AK30" i="5"/>
  <c r="AQ26" i="5"/>
  <c r="AQ28" i="5" s="1"/>
  <c r="AQ29" i="5" s="1"/>
  <c r="AP26" i="5"/>
  <c r="AO26" i="5"/>
  <c r="AN26" i="5"/>
  <c r="AM26" i="5"/>
  <c r="AL26" i="5"/>
  <c r="AQ21" i="5"/>
  <c r="AP21" i="5"/>
  <c r="AO21" i="5"/>
  <c r="AN21" i="5"/>
  <c r="AM21" i="5"/>
  <c r="AL21" i="5"/>
  <c r="AQ20" i="5"/>
  <c r="AP20" i="5"/>
  <c r="AO20" i="5"/>
  <c r="AN20" i="5"/>
  <c r="AM20" i="5"/>
  <c r="AL20" i="5"/>
  <c r="AM19" i="5"/>
  <c r="AN19" i="5" s="1"/>
  <c r="AO19" i="5" s="1"/>
  <c r="AP19" i="5" s="1"/>
  <c r="AQ19" i="5" s="1"/>
  <c r="AI17" i="5"/>
  <c r="AH17" i="5"/>
  <c r="AG17" i="5"/>
  <c r="AF17" i="5"/>
  <c r="C3" i="5"/>
  <c r="BC2" i="5"/>
  <c r="BB2" i="5"/>
  <c r="BA2" i="5"/>
  <c r="AZ2" i="5"/>
  <c r="AY2" i="5"/>
  <c r="AX2" i="5"/>
  <c r="AW2" i="5"/>
  <c r="AV2" i="5"/>
  <c r="AU2" i="5"/>
  <c r="AT2" i="5"/>
  <c r="AS2" i="5"/>
  <c r="AR2" i="5"/>
  <c r="AQ2" i="5"/>
  <c r="AP2" i="5"/>
  <c r="AO2" i="5"/>
  <c r="AN2" i="5"/>
  <c r="BC1" i="5"/>
  <c r="BB1" i="5"/>
  <c r="BA1" i="5"/>
  <c r="AZ1" i="5"/>
  <c r="AY1" i="5"/>
  <c r="AX1" i="5"/>
  <c r="AW1" i="5"/>
  <c r="AV1" i="5"/>
  <c r="AU1" i="5"/>
  <c r="AT1" i="5"/>
  <c r="AS1" i="5"/>
  <c r="AR1" i="5"/>
  <c r="AQ1" i="5"/>
  <c r="AP1" i="5"/>
  <c r="AO1" i="5"/>
  <c r="AN1" i="5"/>
  <c r="BB2" i="4"/>
  <c r="BA2" i="4"/>
  <c r="AZ2" i="4"/>
  <c r="AY2" i="4"/>
  <c r="AX2" i="4"/>
  <c r="AW2" i="4"/>
  <c r="AV2" i="4"/>
  <c r="AU2" i="4"/>
  <c r="AT2" i="4"/>
  <c r="AS2" i="4"/>
  <c r="AR2" i="4"/>
  <c r="AQ2" i="4"/>
  <c r="AP2" i="4"/>
  <c r="AO2" i="4"/>
  <c r="AN2" i="4"/>
  <c r="AM2" i="4"/>
  <c r="AM1" i="4"/>
  <c r="AN1" i="4"/>
  <c r="AO1" i="4"/>
  <c r="AP1" i="4"/>
  <c r="AQ1" i="4"/>
  <c r="AR1" i="4"/>
  <c r="AS1" i="4"/>
  <c r="AT1" i="4"/>
  <c r="AU1" i="4"/>
  <c r="AV1" i="4"/>
  <c r="AW1" i="4"/>
  <c r="AX1" i="4"/>
  <c r="AY1" i="4"/>
  <c r="AZ1" i="4"/>
  <c r="BA1" i="4"/>
  <c r="BB1" i="4"/>
  <c r="AH29" i="4"/>
  <c r="AG29" i="4"/>
  <c r="AF29" i="4"/>
  <c r="AE29" i="4"/>
  <c r="L37" i="4"/>
  <c r="X7" i="10"/>
  <c r="Z2" i="6"/>
  <c r="AJ45" i="6"/>
  <c r="AD15" i="6"/>
  <c r="AJ52" i="4"/>
  <c r="AD22" i="4"/>
  <c r="AE10" i="5"/>
  <c r="Z1" i="6"/>
  <c r="P8" i="10" l="1"/>
  <c r="O8" i="10" s="1"/>
  <c r="N8" i="10" s="1"/>
  <c r="M8" i="10" s="1"/>
  <c r="L8" i="10" s="1"/>
  <c r="K8" i="10" s="1"/>
  <c r="J8" i="10" s="1"/>
  <c r="I8" i="10" s="1"/>
  <c r="H8" i="10" s="1"/>
  <c r="G8" i="10" s="1"/>
  <c r="F8" i="10" s="1"/>
  <c r="E8" i="10" s="1"/>
  <c r="D8" i="10" s="1"/>
  <c r="C8" i="10" s="1"/>
  <c r="B8" i="10" s="1"/>
  <c r="T8" i="10" s="1"/>
  <c r="T9" i="9"/>
  <c r="W9" i="9" s="1"/>
  <c r="AN9" i="9" s="1"/>
  <c r="AA6" i="8"/>
  <c r="AD6" i="8"/>
  <c r="AG6" i="8"/>
  <c r="AB6" i="8"/>
  <c r="AM6" i="8"/>
  <c r="AP6" i="8"/>
  <c r="AN6" i="8"/>
  <c r="AC6" i="8"/>
  <c r="AI6" i="8"/>
  <c r="AL6" i="8"/>
  <c r="AO6" i="8"/>
  <c r="AJ6" i="8"/>
  <c r="AE6" i="8"/>
  <c r="AH6" i="8"/>
  <c r="AK6" i="8"/>
  <c r="AF6" i="8"/>
  <c r="O5" i="8"/>
  <c r="N5" i="8" s="1"/>
  <c r="E7" i="7"/>
  <c r="O7" i="7"/>
  <c r="G7" i="7"/>
  <c r="L7" i="7"/>
  <c r="F7" i="7"/>
  <c r="K7" i="7"/>
  <c r="M7" i="7"/>
  <c r="P7" i="7"/>
  <c r="D7" i="7"/>
  <c r="I7" i="7"/>
  <c r="H7" i="7"/>
  <c r="N7" i="7"/>
  <c r="J7" i="7"/>
  <c r="C7" i="7"/>
  <c r="T6" i="7"/>
  <c r="U6" i="7"/>
  <c r="B2" i="5"/>
  <c r="B1" i="5"/>
  <c r="T1" i="5" s="1"/>
  <c r="C4" i="6"/>
  <c r="AP28" i="5"/>
  <c r="AO28" i="5" s="1"/>
  <c r="G25" i="6"/>
  <c r="G24" i="6"/>
  <c r="AB2" i="6"/>
  <c r="AC2" i="6" s="1"/>
  <c r="AD2" i="6" s="1"/>
  <c r="C12" i="6"/>
  <c r="D3" i="6"/>
  <c r="D5" i="6" s="1"/>
  <c r="L32" i="6"/>
  <c r="AK21" i="5"/>
  <c r="AK20" i="5"/>
  <c r="D3" i="5"/>
  <c r="U2" i="4"/>
  <c r="U1" i="4"/>
  <c r="Z1" i="4"/>
  <c r="Z2" i="4"/>
  <c r="AA2" i="5"/>
  <c r="U8" i="10" l="1"/>
  <c r="W8" i="10"/>
  <c r="AP9" i="9"/>
  <c r="AL9" i="9"/>
  <c r="AK9" i="9"/>
  <c r="AO9" i="9"/>
  <c r="AF9" i="9"/>
  <c r="AD9" i="9"/>
  <c r="AI9" i="9"/>
  <c r="AG9" i="9"/>
  <c r="AB9" i="9"/>
  <c r="AH9" i="9"/>
  <c r="AC9" i="9"/>
  <c r="AQ9" i="9"/>
  <c r="AE9" i="9"/>
  <c r="AJ9" i="9"/>
  <c r="AM9" i="9"/>
  <c r="Y6" i="8" a="1"/>
  <c r="Y6" i="8" s="1"/>
  <c r="X6" i="8" s="1"/>
  <c r="M5" i="8"/>
  <c r="C4" i="5"/>
  <c r="U1" i="5"/>
  <c r="B4" i="5"/>
  <c r="N5" i="5"/>
  <c r="J5" i="5"/>
  <c r="F5" i="5"/>
  <c r="B5" i="5"/>
  <c r="G5" i="5"/>
  <c r="Q5" i="5"/>
  <c r="M5" i="5"/>
  <c r="I5" i="5"/>
  <c r="E5" i="5"/>
  <c r="K5" i="5"/>
  <c r="P5" i="5"/>
  <c r="L5" i="5"/>
  <c r="H5" i="5"/>
  <c r="D5" i="5"/>
  <c r="O5" i="5"/>
  <c r="C5" i="5"/>
  <c r="T2" i="5"/>
  <c r="U2" i="5"/>
  <c r="AP29" i="5"/>
  <c r="D12" i="6"/>
  <c r="E3" i="6"/>
  <c r="E5" i="6" s="1"/>
  <c r="D4" i="6"/>
  <c r="L33" i="6"/>
  <c r="K32" i="6"/>
  <c r="E3" i="5"/>
  <c r="D4" i="5"/>
  <c r="AO29" i="5"/>
  <c r="AN28" i="5"/>
  <c r="T2" i="4"/>
  <c r="T1" i="4"/>
  <c r="AB2" i="4"/>
  <c r="AC2" i="4" s="1"/>
  <c r="AD2" i="4" s="1"/>
  <c r="B4" i="4"/>
  <c r="B19" i="4"/>
  <c r="C3" i="4"/>
  <c r="G41" i="4"/>
  <c r="M37" i="4"/>
  <c r="K37" i="4"/>
  <c r="J37" i="4"/>
  <c r="I37" i="4"/>
  <c r="H37" i="4"/>
  <c r="M32" i="4"/>
  <c r="L32" i="4"/>
  <c r="K32" i="4"/>
  <c r="J32" i="4"/>
  <c r="I32" i="4"/>
  <c r="H32" i="4"/>
  <c r="M31" i="4"/>
  <c r="L31" i="4"/>
  <c r="K31" i="4"/>
  <c r="J31" i="4"/>
  <c r="I31" i="4"/>
  <c r="H31" i="4"/>
  <c r="I30" i="4"/>
  <c r="J30" i="4" s="1"/>
  <c r="K30" i="4" s="1"/>
  <c r="L30" i="4" s="1"/>
  <c r="M30" i="4" s="1"/>
  <c r="AF37" i="2"/>
  <c r="AG37" i="2" s="1"/>
  <c r="BK33" i="2"/>
  <c r="BJ33" i="2"/>
  <c r="BI33" i="2"/>
  <c r="BH33" i="2"/>
  <c r="BG33" i="2"/>
  <c r="BF33" i="2"/>
  <c r="BE33" i="2"/>
  <c r="BD33" i="2"/>
  <c r="BC33" i="2"/>
  <c r="BB33" i="2"/>
  <c r="BA33" i="2"/>
  <c r="AZ33" i="2"/>
  <c r="AY33" i="2"/>
  <c r="AX33" i="2"/>
  <c r="AW33" i="2"/>
  <c r="AV33" i="2"/>
  <c r="AU33" i="2"/>
  <c r="AT33" i="2"/>
  <c r="AS33" i="2"/>
  <c r="AR33" i="2"/>
  <c r="AQ33" i="2"/>
  <c r="AP33" i="2"/>
  <c r="AO33" i="2"/>
  <c r="AN33" i="2"/>
  <c r="AM33" i="2"/>
  <c r="AL33" i="2"/>
  <c r="AK33" i="2"/>
  <c r="AJ33" i="2"/>
  <c r="AI33" i="2"/>
  <c r="AH33" i="2"/>
  <c r="AG33" i="2"/>
  <c r="AF33" i="2"/>
  <c r="BK32" i="2"/>
  <c r="BJ32" i="2"/>
  <c r="BI32" i="2"/>
  <c r="BH32" i="2"/>
  <c r="BG32" i="2"/>
  <c r="BF32" i="2"/>
  <c r="BE32" i="2"/>
  <c r="BD32" i="2"/>
  <c r="BC32" i="2"/>
  <c r="BB32" i="2"/>
  <c r="BA32" i="2"/>
  <c r="AZ32" i="2"/>
  <c r="AY32" i="2"/>
  <c r="AX32" i="2"/>
  <c r="AW32" i="2"/>
  <c r="AV32" i="2"/>
  <c r="AU32" i="2"/>
  <c r="AT32" i="2"/>
  <c r="AS32" i="2"/>
  <c r="AR32" i="2"/>
  <c r="AQ32" i="2"/>
  <c r="AP32" i="2"/>
  <c r="AO32" i="2"/>
  <c r="AN32" i="2"/>
  <c r="AM32" i="2"/>
  <c r="AL32" i="2"/>
  <c r="AK32" i="2"/>
  <c r="AJ32" i="2"/>
  <c r="AI32" i="2"/>
  <c r="AH32" i="2"/>
  <c r="AG32" i="2"/>
  <c r="AO31" i="2"/>
  <c r="AP31" i="2" s="1"/>
  <c r="AQ31" i="2" s="1"/>
  <c r="AR31" i="2" s="1"/>
  <c r="AS31" i="2" s="1"/>
  <c r="AT31" i="2" s="1"/>
  <c r="AU31" i="2" s="1"/>
  <c r="AV31" i="2" s="1"/>
  <c r="AW31" i="2" s="1"/>
  <c r="AX31" i="2" s="1"/>
  <c r="AY31" i="2" s="1"/>
  <c r="AZ31" i="2" s="1"/>
  <c r="BA31" i="2" s="1"/>
  <c r="BB31" i="2" s="1"/>
  <c r="BC31" i="2" s="1"/>
  <c r="BD31" i="2" s="1"/>
  <c r="BE31" i="2" s="1"/>
  <c r="BF31" i="2" s="1"/>
  <c r="BG31" i="2" s="1"/>
  <c r="BH31" i="2" s="1"/>
  <c r="BI31" i="2" s="1"/>
  <c r="BJ31" i="2" s="1"/>
  <c r="BK31" i="2" s="1"/>
  <c r="AN31" i="2"/>
  <c r="AI31" i="2"/>
  <c r="AJ31" i="2" s="1"/>
  <c r="AK31" i="2" s="1"/>
  <c r="AL31" i="2" s="1"/>
  <c r="AM31" i="2" s="1"/>
  <c r="AH31" i="2"/>
  <c r="AG31" i="2"/>
  <c r="AF31" i="2"/>
  <c r="AF32" i="2"/>
  <c r="W6" i="8"/>
  <c r="AA1" i="5"/>
  <c r="AN8" i="10" l="1"/>
  <c r="AJ8" i="10"/>
  <c r="AF8" i="10"/>
  <c r="AB8" i="10"/>
  <c r="AQ8" i="10"/>
  <c r="AM8" i="10"/>
  <c r="AI8" i="10"/>
  <c r="AE8" i="10"/>
  <c r="AO8" i="10"/>
  <c r="AK8" i="10"/>
  <c r="AC8" i="10"/>
  <c r="AP8" i="10"/>
  <c r="AL8" i="10"/>
  <c r="AH8" i="10"/>
  <c r="AD8" i="10"/>
  <c r="AG8" i="10"/>
  <c r="Z9" i="9" a="1"/>
  <c r="Z9" i="9" s="1"/>
  <c r="V9" i="9" s="1"/>
  <c r="AS9" i="9"/>
  <c r="AC2" i="5"/>
  <c r="AD2" i="5" s="1"/>
  <c r="AE2" i="5" s="1"/>
  <c r="L5" i="8"/>
  <c r="K33" i="6"/>
  <c r="J32" i="6"/>
  <c r="F3" i="6"/>
  <c r="F5" i="6" s="1"/>
  <c r="E12" i="6"/>
  <c r="E4" i="6"/>
  <c r="AN29" i="5"/>
  <c r="AM28" i="5"/>
  <c r="F3" i="5"/>
  <c r="E4" i="5"/>
  <c r="C19" i="4"/>
  <c r="C4" i="4"/>
  <c r="D3" i="4"/>
  <c r="M39" i="4"/>
  <c r="M40" i="4" s="1"/>
  <c r="G31" i="4"/>
  <c r="G32" i="4"/>
  <c r="AG38" i="2"/>
  <c r="AG39" i="2" s="1"/>
  <c r="AF38" i="2"/>
  <c r="AF39" i="2" s="1"/>
  <c r="AS8" i="10" l="1"/>
  <c r="Z8" i="10" a="1"/>
  <c r="Z8" i="10" s="1"/>
  <c r="Q10" i="9"/>
  <c r="AT10" i="9" s="1"/>
  <c r="Y9" i="9"/>
  <c r="K5" i="8"/>
  <c r="J33" i="6"/>
  <c r="I32" i="6"/>
  <c r="F4" i="6"/>
  <c r="F12" i="6"/>
  <c r="G3" i="6"/>
  <c r="G5" i="6" s="1"/>
  <c r="AM29" i="5"/>
  <c r="AL28" i="5"/>
  <c r="AL29" i="5" s="1"/>
  <c r="F4" i="5"/>
  <c r="G3" i="5"/>
  <c r="D4" i="4"/>
  <c r="E3" i="4"/>
  <c r="D19" i="4"/>
  <c r="L39" i="4"/>
  <c r="AG24" i="2"/>
  <c r="AG27" i="2"/>
  <c r="AG26" i="2"/>
  <c r="X9" i="9"/>
  <c r="Y8" i="10" l="1"/>
  <c r="Q9" i="10"/>
  <c r="AT9" i="10" s="1"/>
  <c r="V8" i="10"/>
  <c r="P10" i="9"/>
  <c r="O10" i="9" s="1"/>
  <c r="N10" i="9" s="1"/>
  <c r="M10" i="9" s="1"/>
  <c r="L10" i="9" s="1"/>
  <c r="K10" i="9" s="1"/>
  <c r="J10" i="9" s="1"/>
  <c r="I10" i="9" s="1"/>
  <c r="H10" i="9" s="1"/>
  <c r="G10" i="9" s="1"/>
  <c r="F10" i="9" s="1"/>
  <c r="E10" i="9" s="1"/>
  <c r="D10" i="9" s="1"/>
  <c r="C10" i="9" s="1"/>
  <c r="B10" i="9" s="1"/>
  <c r="U10" i="9" s="1"/>
  <c r="J5" i="8"/>
  <c r="I33" i="6"/>
  <c r="H32" i="6"/>
  <c r="H33" i="6" s="1"/>
  <c r="H3" i="6"/>
  <c r="H5" i="6" s="1"/>
  <c r="G12" i="6"/>
  <c r="G4" i="6"/>
  <c r="G4" i="5"/>
  <c r="H3" i="5"/>
  <c r="AK29" i="5"/>
  <c r="E4" i="4"/>
  <c r="F3" i="4"/>
  <c r="E19" i="4"/>
  <c r="L40" i="4"/>
  <c r="K39" i="4"/>
  <c r="AD15" i="2"/>
  <c r="AF15" i="2" s="1"/>
  <c r="AD14" i="2"/>
  <c r="AD11" i="2"/>
  <c r="AP6" i="2"/>
  <c r="AP5" i="2"/>
  <c r="AD9" i="2"/>
  <c r="AC9" i="2" s="1"/>
  <c r="AC6" i="2"/>
  <c r="AD6" i="2" s="1"/>
  <c r="AC5" i="2"/>
  <c r="AD5" i="2" s="1"/>
  <c r="E23" i="1"/>
  <c r="D23" i="1"/>
  <c r="E22" i="1"/>
  <c r="E24" i="1" s="1"/>
  <c r="D24" i="1" s="1"/>
  <c r="N4" i="3"/>
  <c r="N10" i="3" s="1"/>
  <c r="N12" i="3" s="1"/>
  <c r="N14" i="3" s="1"/>
  <c r="N16" i="3" s="1"/>
  <c r="L4" i="3"/>
  <c r="L10" i="3" s="1"/>
  <c r="K4" i="3"/>
  <c r="K10" i="3" s="1"/>
  <c r="J4" i="3"/>
  <c r="T4" i="3" s="1"/>
  <c r="H4" i="3"/>
  <c r="H10" i="3" s="1"/>
  <c r="G4" i="3"/>
  <c r="G10" i="3" s="1"/>
  <c r="F4" i="3"/>
  <c r="F10" i="3" s="1"/>
  <c r="E4" i="3"/>
  <c r="M4" i="3" s="1"/>
  <c r="C4" i="3"/>
  <c r="E2" i="3"/>
  <c r="L2" i="3" s="1"/>
  <c r="F26" i="2"/>
  <c r="G26" i="2" s="1"/>
  <c r="H26" i="2" s="1"/>
  <c r="I26" i="2" s="1"/>
  <c r="J26" i="2" s="1"/>
  <c r="K26" i="2" s="1"/>
  <c r="L26" i="2" s="1"/>
  <c r="M26" i="2" s="1"/>
  <c r="C14" i="2"/>
  <c r="D14" i="2" s="1"/>
  <c r="C15" i="2"/>
  <c r="D15" i="2" s="1"/>
  <c r="F13" i="2"/>
  <c r="G13" i="2" s="1"/>
  <c r="H13" i="2" s="1"/>
  <c r="I13" i="2" s="1"/>
  <c r="J13" i="2" s="1"/>
  <c r="K13" i="2" s="1"/>
  <c r="L13" i="2" s="1"/>
  <c r="M13" i="2" s="1"/>
  <c r="P5" i="2"/>
  <c r="P6" i="2"/>
  <c r="F4" i="2"/>
  <c r="G4" i="2" s="1"/>
  <c r="H4" i="2" s="1"/>
  <c r="I4" i="2" s="1"/>
  <c r="J4" i="2" s="1"/>
  <c r="K4" i="2" s="1"/>
  <c r="L4" i="2" s="1"/>
  <c r="M4" i="2" s="1"/>
  <c r="C6" i="2"/>
  <c r="D6" i="2" s="1"/>
  <c r="C5" i="2"/>
  <c r="D5" i="2" s="1"/>
  <c r="E5" i="2" s="1"/>
  <c r="S10" i="1"/>
  <c r="R10" i="1" s="1"/>
  <c r="Q10" i="1" s="1"/>
  <c r="P10" i="1" s="1"/>
  <c r="O10" i="1" s="1"/>
  <c r="N10" i="1" s="1"/>
  <c r="M10" i="1" s="1"/>
  <c r="L10" i="1" s="1"/>
  <c r="AH11" i="1"/>
  <c r="AI11" i="1" s="1"/>
  <c r="AJ11" i="1" s="1"/>
  <c r="AK11" i="1" s="1"/>
  <c r="AL11" i="1" s="1"/>
  <c r="AM11" i="1" s="1"/>
  <c r="AN11" i="1" s="1"/>
  <c r="AO11" i="1" s="1"/>
  <c r="X11" i="1"/>
  <c r="Y11" i="1" s="1"/>
  <c r="Z11" i="1" s="1"/>
  <c r="AA11" i="1" s="1"/>
  <c r="AB11" i="1" s="1"/>
  <c r="AC11" i="1" s="1"/>
  <c r="AD11" i="1" s="1"/>
  <c r="AE11" i="1" s="1"/>
  <c r="M11" i="1"/>
  <c r="N11" i="1" s="1"/>
  <c r="O11" i="1" s="1"/>
  <c r="P11" i="1" s="1"/>
  <c r="Q11" i="1" s="1"/>
  <c r="R11" i="1" s="1"/>
  <c r="S11" i="1" s="1"/>
  <c r="T11" i="1" s="1"/>
  <c r="E15" i="1"/>
  <c r="F15" i="1" s="1"/>
  <c r="F12" i="1"/>
  <c r="H12" i="1" s="1"/>
  <c r="O12" i="1" s="1"/>
  <c r="F13" i="1"/>
  <c r="H13" i="1" s="1"/>
  <c r="I13" i="1" s="1"/>
  <c r="X8" i="10"/>
  <c r="P9" i="10" l="1"/>
  <c r="O9" i="10" s="1"/>
  <c r="N9" i="10" s="1"/>
  <c r="M9" i="10" s="1"/>
  <c r="L9" i="10" s="1"/>
  <c r="K9" i="10" s="1"/>
  <c r="J9" i="10" s="1"/>
  <c r="I9" i="10" s="1"/>
  <c r="H9" i="10" s="1"/>
  <c r="G9" i="10" s="1"/>
  <c r="F9" i="10" s="1"/>
  <c r="E9" i="10" s="1"/>
  <c r="D9" i="10" s="1"/>
  <c r="C9" i="10" s="1"/>
  <c r="B9" i="10" s="1"/>
  <c r="U9" i="10" s="1"/>
  <c r="T10" i="9"/>
  <c r="W10" i="9" s="1"/>
  <c r="AN10" i="9" s="1"/>
  <c r="I5" i="8"/>
  <c r="G33" i="6"/>
  <c r="H12" i="6"/>
  <c r="I3" i="6"/>
  <c r="I5" i="6" s="1"/>
  <c r="H4" i="6"/>
  <c r="I3" i="5"/>
  <c r="H4" i="5"/>
  <c r="F4" i="4"/>
  <c r="Q6" i="2"/>
  <c r="U6" i="2" s="1"/>
  <c r="Q5" i="2"/>
  <c r="U5" i="2" s="1"/>
  <c r="P27" i="2"/>
  <c r="Q27" i="2" s="1"/>
  <c r="G3" i="4"/>
  <c r="F19" i="4"/>
  <c r="K40" i="4"/>
  <c r="J39" i="4"/>
  <c r="AE14" i="2"/>
  <c r="AC15" i="2"/>
  <c r="AC14" i="2"/>
  <c r="AE15" i="2"/>
  <c r="AF14" i="2"/>
  <c r="AF18" i="2" s="1"/>
  <c r="AO5" i="2"/>
  <c r="AO6" i="2"/>
  <c r="AN5" i="2"/>
  <c r="AC7" i="2"/>
  <c r="AD7" i="2" s="1"/>
  <c r="AD8" i="2" s="1"/>
  <c r="L12" i="3"/>
  <c r="L14" i="3" s="1"/>
  <c r="L16" i="3" s="1"/>
  <c r="W4" i="3"/>
  <c r="M10" i="3"/>
  <c r="M12" i="3" s="1"/>
  <c r="M14" i="3" s="1"/>
  <c r="M16" i="3" s="1"/>
  <c r="M2" i="3"/>
  <c r="F2" i="3"/>
  <c r="J2" i="3"/>
  <c r="N2" i="3"/>
  <c r="N17" i="3" s="1"/>
  <c r="Q4" i="3"/>
  <c r="U4" i="3"/>
  <c r="J10" i="3"/>
  <c r="G2" i="3"/>
  <c r="K2" i="3"/>
  <c r="R4" i="3"/>
  <c r="V4" i="3"/>
  <c r="I2" i="3"/>
  <c r="X4" i="3"/>
  <c r="H2" i="3"/>
  <c r="I4" i="3"/>
  <c r="C28" i="2"/>
  <c r="D28" i="2" s="1"/>
  <c r="C27" i="2"/>
  <c r="D27" i="2" s="1"/>
  <c r="C16" i="2"/>
  <c r="K15" i="2"/>
  <c r="K18" i="2" s="1"/>
  <c r="J15" i="2"/>
  <c r="J18" i="2" s="1"/>
  <c r="E15" i="2"/>
  <c r="E18" i="2" s="1"/>
  <c r="I15" i="2"/>
  <c r="I18" i="2" s="1"/>
  <c r="G15" i="2"/>
  <c r="G18" i="2" s="1"/>
  <c r="H15" i="2"/>
  <c r="H18" i="2" s="1"/>
  <c r="L15" i="2"/>
  <c r="L18" i="2" s="1"/>
  <c r="F15" i="2"/>
  <c r="F18" i="2" s="1"/>
  <c r="M15" i="2"/>
  <c r="M18" i="2" s="1"/>
  <c r="J14" i="2"/>
  <c r="I14" i="2"/>
  <c r="F14" i="2"/>
  <c r="H14" i="2"/>
  <c r="G14" i="2"/>
  <c r="K14" i="2"/>
  <c r="M14" i="2"/>
  <c r="E14" i="2"/>
  <c r="L14" i="2"/>
  <c r="J6" i="2"/>
  <c r="C7" i="2"/>
  <c r="D7" i="2" s="1"/>
  <c r="H5" i="2"/>
  <c r="M5" i="2"/>
  <c r="K6" i="2"/>
  <c r="I5" i="2"/>
  <c r="L6" i="2"/>
  <c r="J5" i="2"/>
  <c r="M6" i="2"/>
  <c r="K5" i="2"/>
  <c r="G6" i="2"/>
  <c r="H6" i="2"/>
  <c r="L5" i="2"/>
  <c r="E6" i="2"/>
  <c r="F6" i="2"/>
  <c r="F5" i="2"/>
  <c r="I6" i="2"/>
  <c r="G5" i="2"/>
  <c r="P7" i="2"/>
  <c r="Q7" i="2" s="1"/>
  <c r="T7" i="2" s="1"/>
  <c r="G12" i="1"/>
  <c r="G13" i="1"/>
  <c r="I12" i="1"/>
  <c r="J12" i="1"/>
  <c r="J13" i="1"/>
  <c r="S13" i="1"/>
  <c r="U13" i="1"/>
  <c r="T13" i="1"/>
  <c r="N13" i="1"/>
  <c r="R13" i="1"/>
  <c r="Q21" i="1" s="1"/>
  <c r="Q13" i="1"/>
  <c r="M13" i="1"/>
  <c r="P13" i="1"/>
  <c r="O21" i="1" s="1"/>
  <c r="P12" i="1"/>
  <c r="O13" i="1"/>
  <c r="R12" i="1"/>
  <c r="Q12" i="1"/>
  <c r="N12" i="1"/>
  <c r="M12" i="1"/>
  <c r="L12" i="1"/>
  <c r="T12" i="1"/>
  <c r="S12" i="1"/>
  <c r="E16" i="1"/>
  <c r="F16" i="1" s="1"/>
  <c r="T9" i="10" l="1"/>
  <c r="W9" i="10" s="1"/>
  <c r="AJ10" i="9"/>
  <c r="AH10" i="9"/>
  <c r="AQ10" i="9"/>
  <c r="AM10" i="9"/>
  <c r="AC10" i="9"/>
  <c r="AP10" i="9"/>
  <c r="AF10" i="9"/>
  <c r="AG10" i="9"/>
  <c r="AI10" i="9"/>
  <c r="AB10" i="9"/>
  <c r="AO10" i="9"/>
  <c r="AE10" i="9"/>
  <c r="AD10" i="9"/>
  <c r="AL10" i="9"/>
  <c r="AK10" i="9"/>
  <c r="H5" i="8"/>
  <c r="J3" i="6"/>
  <c r="J5" i="6" s="1"/>
  <c r="I4" i="6"/>
  <c r="I12" i="6"/>
  <c r="J3" i="5"/>
  <c r="I4" i="5"/>
  <c r="G4" i="4"/>
  <c r="T6" i="2"/>
  <c r="S6" i="2"/>
  <c r="R6" i="2"/>
  <c r="U9" i="2"/>
  <c r="M27" i="2"/>
  <c r="G28" i="2"/>
  <c r="G31" i="2" s="1"/>
  <c r="T5" i="2"/>
  <c r="S5" i="2"/>
  <c r="R5" i="2"/>
  <c r="H3" i="4"/>
  <c r="G19" i="4"/>
  <c r="I39" i="4"/>
  <c r="J40" i="4"/>
  <c r="AC16" i="2"/>
  <c r="AD16" i="2" s="1"/>
  <c r="S4" i="3"/>
  <c r="I10" i="3"/>
  <c r="M17" i="3"/>
  <c r="L17" i="3" s="1"/>
  <c r="K12" i="3"/>
  <c r="K14" i="3" s="1"/>
  <c r="K16" i="3" s="1"/>
  <c r="K17" i="3" s="1"/>
  <c r="M9" i="2"/>
  <c r="D16" i="2"/>
  <c r="F16" i="2" s="1"/>
  <c r="C29" i="2"/>
  <c r="D29" i="2" s="1"/>
  <c r="Y27" i="2"/>
  <c r="U27" i="2"/>
  <c r="X27" i="2"/>
  <c r="T27" i="2"/>
  <c r="AA27" i="2"/>
  <c r="W27" i="2"/>
  <c r="S27" i="2"/>
  <c r="Z27" i="2"/>
  <c r="V27" i="2"/>
  <c r="R27" i="2"/>
  <c r="Q15" i="2"/>
  <c r="U15" i="2" s="1"/>
  <c r="U18" i="2" s="1"/>
  <c r="P28" i="2"/>
  <c r="Q28" i="2" s="1"/>
  <c r="P16" i="2"/>
  <c r="Q16" i="2" s="1"/>
  <c r="M19" i="2"/>
  <c r="D18" i="2"/>
  <c r="Q14" i="2"/>
  <c r="U14" i="2" s="1"/>
  <c r="M7" i="2"/>
  <c r="L7" i="2"/>
  <c r="F7" i="2"/>
  <c r="K7" i="2"/>
  <c r="J7" i="2"/>
  <c r="I7" i="2"/>
  <c r="E7" i="2"/>
  <c r="H7" i="2"/>
  <c r="G7" i="2"/>
  <c r="S7" i="2"/>
  <c r="R7" i="2"/>
  <c r="U7" i="2"/>
  <c r="N21" i="1"/>
  <c r="R21" i="1"/>
  <c r="L21" i="1"/>
  <c r="M21" i="1"/>
  <c r="P21" i="1"/>
  <c r="AO9" i="10" l="1"/>
  <c r="AK9" i="10"/>
  <c r="AG9" i="10"/>
  <c r="AC9" i="10"/>
  <c r="AN9" i="10"/>
  <c r="AI9" i="10"/>
  <c r="AD9" i="10"/>
  <c r="AM9" i="10"/>
  <c r="AH9" i="10"/>
  <c r="AB9" i="10"/>
  <c r="AP9" i="10"/>
  <c r="AE9" i="10"/>
  <c r="AQ9" i="10"/>
  <c r="AL9" i="10"/>
  <c r="AF9" i="10"/>
  <c r="AJ9" i="10"/>
  <c r="Z10" i="9" a="1"/>
  <c r="Z10" i="9" s="1"/>
  <c r="Y10" i="9" s="1"/>
  <c r="AS10" i="9"/>
  <c r="G5" i="8"/>
  <c r="J4" i="6"/>
  <c r="J12" i="6"/>
  <c r="K3" i="6"/>
  <c r="K5" i="6" s="1"/>
  <c r="J4" i="5"/>
  <c r="K3" i="5"/>
  <c r="H4" i="4"/>
  <c r="T9" i="2"/>
  <c r="S9" i="2" s="1"/>
  <c r="R9" i="2" s="1"/>
  <c r="Q9" i="2" s="1"/>
  <c r="Q8" i="2" s="1"/>
  <c r="G27" i="2"/>
  <c r="L27" i="2"/>
  <c r="K27" i="2"/>
  <c r="E27" i="2"/>
  <c r="N27" i="2"/>
  <c r="I27" i="2"/>
  <c r="J27" i="2"/>
  <c r="H27" i="2"/>
  <c r="F27" i="2"/>
  <c r="H28" i="2"/>
  <c r="H31" i="2" s="1"/>
  <c r="L28" i="2"/>
  <c r="L31" i="2" s="1"/>
  <c r="E28" i="2"/>
  <c r="E31" i="2" s="1"/>
  <c r="J28" i="2"/>
  <c r="J31" i="2" s="1"/>
  <c r="K28" i="2"/>
  <c r="K31" i="2" s="1"/>
  <c r="M28" i="2"/>
  <c r="M31" i="2" s="1"/>
  <c r="F28" i="2"/>
  <c r="F31" i="2" s="1"/>
  <c r="N28" i="2"/>
  <c r="N31" i="2" s="1"/>
  <c r="N33" i="2" s="1"/>
  <c r="I28" i="2"/>
  <c r="I31" i="2" s="1"/>
  <c r="I3" i="4"/>
  <c r="H19" i="4"/>
  <c r="H39" i="4"/>
  <c r="H40" i="4" s="1"/>
  <c r="I40" i="4"/>
  <c r="J12" i="3"/>
  <c r="J14" i="3" s="1"/>
  <c r="J16" i="3" s="1"/>
  <c r="J17" i="3" s="1"/>
  <c r="K16" i="2"/>
  <c r="I16" i="2"/>
  <c r="E16" i="2"/>
  <c r="H16" i="2"/>
  <c r="L16" i="2"/>
  <c r="G16" i="2"/>
  <c r="J16" i="2"/>
  <c r="M16" i="2"/>
  <c r="N29" i="2"/>
  <c r="J29" i="2"/>
  <c r="F29" i="2"/>
  <c r="M29" i="2"/>
  <c r="I29" i="2"/>
  <c r="E29" i="2"/>
  <c r="L29" i="2"/>
  <c r="H29" i="2"/>
  <c r="K29" i="2"/>
  <c r="G29" i="2"/>
  <c r="AA28" i="2"/>
  <c r="AA31" i="2" s="1"/>
  <c r="AA33" i="2" s="1"/>
  <c r="AA34" i="2" s="1"/>
  <c r="W28" i="2"/>
  <c r="W31" i="2" s="1"/>
  <c r="S28" i="2"/>
  <c r="S31" i="2" s="1"/>
  <c r="Z28" i="2"/>
  <c r="Z31" i="2" s="1"/>
  <c r="V28" i="2"/>
  <c r="V31" i="2" s="1"/>
  <c r="R28" i="2"/>
  <c r="R31" i="2" s="1"/>
  <c r="Y28" i="2"/>
  <c r="Y31" i="2" s="1"/>
  <c r="U28" i="2"/>
  <c r="U31" i="2" s="1"/>
  <c r="X28" i="2"/>
  <c r="X31" i="2" s="1"/>
  <c r="T28" i="2"/>
  <c r="T31" i="2" s="1"/>
  <c r="U16" i="2"/>
  <c r="T15" i="2"/>
  <c r="T18" i="2" s="1"/>
  <c r="S15" i="2"/>
  <c r="S18" i="2" s="1"/>
  <c r="U19" i="2"/>
  <c r="R15" i="2"/>
  <c r="R18" i="2" s="1"/>
  <c r="P29" i="2"/>
  <c r="Q29" i="2" s="1"/>
  <c r="L19" i="2"/>
  <c r="S14" i="2"/>
  <c r="R14" i="2"/>
  <c r="T14" i="2"/>
  <c r="R16" i="2"/>
  <c r="L9" i="2"/>
  <c r="K9" i="2" s="1"/>
  <c r="J9" i="2" s="1"/>
  <c r="I9" i="2" s="1"/>
  <c r="H9" i="2" s="1"/>
  <c r="G9" i="2" s="1"/>
  <c r="F9" i="2" s="1"/>
  <c r="E9" i="2" s="1"/>
  <c r="X10" i="9"/>
  <c r="AS9" i="10" l="1"/>
  <c r="Z9" i="10" a="1"/>
  <c r="Z9" i="10" s="1"/>
  <c r="Q11" i="9"/>
  <c r="AT11" i="9" s="1"/>
  <c r="V10" i="9"/>
  <c r="F5" i="8"/>
  <c r="K12" i="6"/>
  <c r="L3" i="6"/>
  <c r="L5" i="6" s="1"/>
  <c r="K4" i="6"/>
  <c r="L3" i="5"/>
  <c r="K4" i="5"/>
  <c r="I4" i="4"/>
  <c r="N34" i="2"/>
  <c r="M33" i="2"/>
  <c r="L33" i="2" s="1"/>
  <c r="D31" i="2"/>
  <c r="G40" i="4"/>
  <c r="J3" i="4"/>
  <c r="I19" i="4"/>
  <c r="I12" i="3"/>
  <c r="Z33" i="2"/>
  <c r="Z34" i="2" s="1"/>
  <c r="Q31" i="2"/>
  <c r="Y29" i="2"/>
  <c r="U29" i="2"/>
  <c r="X29" i="2"/>
  <c r="T29" i="2"/>
  <c r="AA29" i="2"/>
  <c r="W29" i="2"/>
  <c r="S29" i="2"/>
  <c r="Z29" i="2"/>
  <c r="V29" i="2"/>
  <c r="R29" i="2"/>
  <c r="S16" i="2"/>
  <c r="T16" i="2"/>
  <c r="Q18" i="2"/>
  <c r="K19" i="2"/>
  <c r="D9" i="2"/>
  <c r="C9" i="2" s="1"/>
  <c r="Y9" i="10" l="1"/>
  <c r="Q10" i="10"/>
  <c r="AT10" i="10" s="1"/>
  <c r="V9" i="10"/>
  <c r="P11" i="9"/>
  <c r="O11" i="9" s="1"/>
  <c r="N11" i="9" s="1"/>
  <c r="M11" i="9" s="1"/>
  <c r="L11" i="9" s="1"/>
  <c r="K11" i="9" s="1"/>
  <c r="J11" i="9" s="1"/>
  <c r="I11" i="9" s="1"/>
  <c r="H11" i="9" s="1"/>
  <c r="G11" i="9" s="1"/>
  <c r="F11" i="9" s="1"/>
  <c r="E11" i="9" s="1"/>
  <c r="D11" i="9" s="1"/>
  <c r="C11" i="9" s="1"/>
  <c r="B11" i="9" s="1"/>
  <c r="T11" i="9" s="1"/>
  <c r="W11" i="9" s="1"/>
  <c r="AN11" i="9" s="1"/>
  <c r="E5" i="8"/>
  <c r="L12" i="6"/>
  <c r="L4" i="6"/>
  <c r="M3" i="6"/>
  <c r="M5" i="6" s="1"/>
  <c r="M3" i="5"/>
  <c r="L4" i="5"/>
  <c r="J4" i="4"/>
  <c r="J19" i="4"/>
  <c r="M34" i="2"/>
  <c r="L34" i="2" s="1"/>
  <c r="K3" i="4"/>
  <c r="I14" i="3"/>
  <c r="I16" i="3" s="1"/>
  <c r="I17" i="3" s="1"/>
  <c r="H12" i="3"/>
  <c r="Y33" i="2"/>
  <c r="Y34" i="2" s="1"/>
  <c r="K33" i="2"/>
  <c r="J19" i="2"/>
  <c r="D8" i="2"/>
  <c r="T19" i="2"/>
  <c r="X9" i="10"/>
  <c r="P10" i="10" l="1"/>
  <c r="O10" i="10" s="1"/>
  <c r="N10" i="10" s="1"/>
  <c r="M10" i="10" s="1"/>
  <c r="L10" i="10" s="1"/>
  <c r="K10" i="10" s="1"/>
  <c r="J10" i="10" s="1"/>
  <c r="I10" i="10" s="1"/>
  <c r="H10" i="10" s="1"/>
  <c r="G10" i="10" s="1"/>
  <c r="F10" i="10" s="1"/>
  <c r="E10" i="10" s="1"/>
  <c r="D10" i="10" s="1"/>
  <c r="C10" i="10" s="1"/>
  <c r="B10" i="10" s="1"/>
  <c r="T10" i="10" s="1"/>
  <c r="U11" i="9"/>
  <c r="AE11" i="9"/>
  <c r="AK11" i="9"/>
  <c r="AJ11" i="9"/>
  <c r="AB11" i="9"/>
  <c r="AD11" i="9"/>
  <c r="AG11" i="9"/>
  <c r="AQ11" i="9"/>
  <c r="AL11" i="9"/>
  <c r="AC11" i="9"/>
  <c r="AI11" i="9"/>
  <c r="AP11" i="9"/>
  <c r="AM11" i="9"/>
  <c r="AF11" i="9"/>
  <c r="AO11" i="9"/>
  <c r="AH11" i="9"/>
  <c r="D5" i="8"/>
  <c r="N3" i="6"/>
  <c r="N5" i="6" s="1"/>
  <c r="M12" i="6"/>
  <c r="M4" i="6"/>
  <c r="N3" i="5"/>
  <c r="M4" i="5"/>
  <c r="K4" i="4"/>
  <c r="K19" i="4"/>
  <c r="L3" i="4"/>
  <c r="H14" i="3"/>
  <c r="H16" i="3" s="1"/>
  <c r="H17" i="3" s="1"/>
  <c r="G12" i="3"/>
  <c r="X33" i="2"/>
  <c r="X34" i="2" s="1"/>
  <c r="J33" i="2"/>
  <c r="K34" i="2"/>
  <c r="I19" i="2"/>
  <c r="S19" i="2"/>
  <c r="U10" i="10" l="1"/>
  <c r="W10" i="10"/>
  <c r="AS11" i="9"/>
  <c r="Z11" i="9" a="1"/>
  <c r="Z11" i="9" s="1"/>
  <c r="Y11" i="9" s="1"/>
  <c r="C5" i="8"/>
  <c r="N4" i="6"/>
  <c r="N12" i="6"/>
  <c r="O3" i="6"/>
  <c r="O5" i="6" s="1"/>
  <c r="N4" i="5"/>
  <c r="O3" i="5"/>
  <c r="L4" i="4"/>
  <c r="L19" i="4"/>
  <c r="M3" i="4"/>
  <c r="G14" i="3"/>
  <c r="G16" i="3" s="1"/>
  <c r="G17" i="3" s="1"/>
  <c r="F12" i="3"/>
  <c r="W33" i="2"/>
  <c r="W34" i="2" s="1"/>
  <c r="I33" i="2"/>
  <c r="J34" i="2"/>
  <c r="H19" i="2"/>
  <c r="R19" i="2"/>
  <c r="X11" i="9"/>
  <c r="AP10" i="10" l="1"/>
  <c r="AL10" i="10"/>
  <c r="AH10" i="10"/>
  <c r="AD10" i="10"/>
  <c r="AN10" i="10"/>
  <c r="AJ10" i="10"/>
  <c r="AF10" i="10"/>
  <c r="AB10" i="10"/>
  <c r="AK10" i="10"/>
  <c r="AC10" i="10"/>
  <c r="AQ10" i="10"/>
  <c r="AI10" i="10"/>
  <c r="AM10" i="10"/>
  <c r="AO10" i="10"/>
  <c r="AG10" i="10"/>
  <c r="AE10" i="10"/>
  <c r="Q12" i="9"/>
  <c r="AT12" i="9" s="1"/>
  <c r="V11" i="9"/>
  <c r="B5" i="8"/>
  <c r="P3" i="6"/>
  <c r="P5" i="6" s="1"/>
  <c r="P6" i="6" s="1"/>
  <c r="O12" i="6"/>
  <c r="O4" i="6"/>
  <c r="P3" i="5"/>
  <c r="O4" i="5"/>
  <c r="M19" i="4"/>
  <c r="M4" i="4"/>
  <c r="N3" i="4"/>
  <c r="F14" i="3"/>
  <c r="F16" i="3" s="1"/>
  <c r="F17" i="3" s="1"/>
  <c r="C17" i="3" s="1"/>
  <c r="D12" i="3"/>
  <c r="V33" i="2"/>
  <c r="V34" i="2" s="1"/>
  <c r="H33" i="2"/>
  <c r="I34" i="2"/>
  <c r="G19" i="2"/>
  <c r="U20" i="2"/>
  <c r="Z10" i="10" l="1" a="1"/>
  <c r="Z10" i="10" s="1"/>
  <c r="AS10" i="10"/>
  <c r="P12" i="9"/>
  <c r="O12" i="9" s="1"/>
  <c r="N12" i="9" s="1"/>
  <c r="M12" i="9" s="1"/>
  <c r="L12" i="9" s="1"/>
  <c r="K12" i="9" s="1"/>
  <c r="J12" i="9" s="1"/>
  <c r="I12" i="9" s="1"/>
  <c r="H12" i="9" s="1"/>
  <c r="G12" i="9" s="1"/>
  <c r="F12" i="9" s="1"/>
  <c r="E12" i="9" s="1"/>
  <c r="D12" i="9" s="1"/>
  <c r="C12" i="9" s="1"/>
  <c r="B12" i="9" s="1"/>
  <c r="U12" i="9" s="1"/>
  <c r="T5" i="8"/>
  <c r="U5" i="8"/>
  <c r="P12" i="6"/>
  <c r="Q3" i="6"/>
  <c r="P4" i="6"/>
  <c r="Q3" i="5"/>
  <c r="P4" i="5"/>
  <c r="N4" i="4"/>
  <c r="N19" i="4"/>
  <c r="O3" i="4"/>
  <c r="U33" i="2"/>
  <c r="U34" i="2" s="1"/>
  <c r="G33" i="2"/>
  <c r="H34" i="2"/>
  <c r="U21" i="2"/>
  <c r="T21" i="2" s="1"/>
  <c r="S21" i="2" s="1"/>
  <c r="R21" i="2" s="1"/>
  <c r="F19" i="2"/>
  <c r="Q11" i="10" l="1"/>
  <c r="AT11" i="10" s="1"/>
  <c r="V10" i="10"/>
  <c r="Y10" i="10"/>
  <c r="T12" i="9"/>
  <c r="W12" i="9" s="1"/>
  <c r="AN12" i="9" s="1"/>
  <c r="Q7" i="8"/>
  <c r="P7" i="8" s="1"/>
  <c r="O7" i="8" s="1"/>
  <c r="N7" i="8" s="1"/>
  <c r="M7" i="8" s="1"/>
  <c r="L7" i="8" s="1"/>
  <c r="K7" i="8" s="1"/>
  <c r="J7" i="8" s="1"/>
  <c r="I7" i="8" s="1"/>
  <c r="H7" i="8" s="1"/>
  <c r="G7" i="8" s="1"/>
  <c r="F7" i="8" s="1"/>
  <c r="E7" i="8" s="1"/>
  <c r="D7" i="8" s="1"/>
  <c r="C7" i="8" s="1"/>
  <c r="B7" i="8" s="1"/>
  <c r="Q18" i="6"/>
  <c r="Q4" i="6"/>
  <c r="U4" i="6" s="1"/>
  <c r="Q12" i="6"/>
  <c r="Q4" i="5"/>
  <c r="O19" i="4"/>
  <c r="O4" i="4"/>
  <c r="P3" i="4"/>
  <c r="T33" i="2"/>
  <c r="T34" i="2" s="1"/>
  <c r="F33" i="2"/>
  <c r="G34" i="2"/>
  <c r="Q21" i="2"/>
  <c r="E19" i="2"/>
  <c r="X10" i="10"/>
  <c r="P11" i="10" l="1"/>
  <c r="O11" i="10" s="1"/>
  <c r="N11" i="10" s="1"/>
  <c r="M11" i="10" s="1"/>
  <c r="L11" i="10" s="1"/>
  <c r="K11" i="10" s="1"/>
  <c r="J11" i="10" s="1"/>
  <c r="I11" i="10" s="1"/>
  <c r="H11" i="10" s="1"/>
  <c r="G11" i="10" s="1"/>
  <c r="F11" i="10" s="1"/>
  <c r="E11" i="10" s="1"/>
  <c r="D11" i="10" s="1"/>
  <c r="C11" i="10" s="1"/>
  <c r="B11" i="10" s="1"/>
  <c r="U11" i="10" s="1"/>
  <c r="AQ12" i="9"/>
  <c r="AP12" i="9"/>
  <c r="AK12" i="9"/>
  <c r="AH12" i="9"/>
  <c r="AF12" i="9"/>
  <c r="AI12" i="9"/>
  <c r="AL12" i="9"/>
  <c r="AJ12" i="9"/>
  <c r="AM12" i="9"/>
  <c r="AD12" i="9"/>
  <c r="AG12" i="9"/>
  <c r="AC12" i="9"/>
  <c r="AB12" i="9"/>
  <c r="AE12" i="9"/>
  <c r="AO12" i="9"/>
  <c r="AR7" i="8"/>
  <c r="T4" i="5"/>
  <c r="Y5" i="5" a="1"/>
  <c r="Y5" i="5" s="1"/>
  <c r="W5" i="5"/>
  <c r="T5" i="5"/>
  <c r="Q6" i="5"/>
  <c r="P6" i="5" s="1"/>
  <c r="U4" i="5"/>
  <c r="U12" i="6"/>
  <c r="P4" i="4"/>
  <c r="P19" i="4"/>
  <c r="Q3" i="4"/>
  <c r="S33" i="2"/>
  <c r="S34" i="2" s="1"/>
  <c r="E33" i="2"/>
  <c r="F34" i="2"/>
  <c r="Q22" i="2"/>
  <c r="P21" i="2"/>
  <c r="M20" i="2"/>
  <c r="T11" i="10" l="1"/>
  <c r="W11" i="10" s="1"/>
  <c r="AI11" i="10" s="1"/>
  <c r="Z12" i="9" a="1"/>
  <c r="Z12" i="9" s="1"/>
  <c r="Y12" i="9" s="1"/>
  <c r="AS12" i="9"/>
  <c r="X14" i="5"/>
  <c r="X5" i="5"/>
  <c r="O6" i="5"/>
  <c r="P18" i="6"/>
  <c r="P19" i="6" s="1"/>
  <c r="O6" i="6"/>
  <c r="Q6" i="4"/>
  <c r="Q25" i="4" s="1"/>
  <c r="Q19" i="4"/>
  <c r="U19" i="4" s="1"/>
  <c r="Q4" i="4"/>
  <c r="U4" i="4" s="1"/>
  <c r="R33" i="2"/>
  <c r="E34" i="2"/>
  <c r="D34" i="2" s="1"/>
  <c r="M21" i="2"/>
  <c r="L21" i="2" s="1"/>
  <c r="K21" i="2" s="1"/>
  <c r="J21" i="2" s="1"/>
  <c r="I21" i="2" s="1"/>
  <c r="H21" i="2" s="1"/>
  <c r="G21" i="2" s="1"/>
  <c r="F21" i="2" s="1"/>
  <c r="E21" i="2" s="1"/>
  <c r="X12" i="9"/>
  <c r="AJ11" i="10" l="1"/>
  <c r="AG11" i="10"/>
  <c r="AL11" i="10"/>
  <c r="AP11" i="10"/>
  <c r="AN11" i="10"/>
  <c r="AK11" i="10"/>
  <c r="AM11" i="10"/>
  <c r="AF11" i="10"/>
  <c r="AO11" i="10"/>
  <c r="AQ11" i="10"/>
  <c r="AB11" i="10"/>
  <c r="AC11" i="10"/>
  <c r="AD11" i="10"/>
  <c r="AE11" i="10"/>
  <c r="AH11" i="10"/>
  <c r="V12" i="9"/>
  <c r="Q13" i="9"/>
  <c r="P13" i="9" s="1"/>
  <c r="O13" i="9" s="1"/>
  <c r="N13" i="9" s="1"/>
  <c r="M13" i="9" s="1"/>
  <c r="L13" i="9" s="1"/>
  <c r="K13" i="9" s="1"/>
  <c r="J13" i="9" s="1"/>
  <c r="I13" i="9" s="1"/>
  <c r="H13" i="9" s="1"/>
  <c r="G13" i="9" s="1"/>
  <c r="F13" i="9" s="1"/>
  <c r="E13" i="9" s="1"/>
  <c r="D13" i="9" s="1"/>
  <c r="C13" i="9" s="1"/>
  <c r="B13" i="9" s="1"/>
  <c r="T13" i="9" s="1"/>
  <c r="W13" i="9" s="1"/>
  <c r="AN13" i="9" s="1"/>
  <c r="N6" i="5"/>
  <c r="O18" i="6"/>
  <c r="O19" i="6" s="1"/>
  <c r="N6" i="6"/>
  <c r="P6" i="4"/>
  <c r="P25" i="4" s="1"/>
  <c r="Q26" i="4"/>
  <c r="Q33" i="2"/>
  <c r="P33" i="2" s="1"/>
  <c r="R34" i="2"/>
  <c r="Q34" i="2" s="1"/>
  <c r="C34" i="2"/>
  <c r="C35" i="2" s="1"/>
  <c r="D35" i="2"/>
  <c r="D21" i="2"/>
  <c r="C21" i="2" s="1"/>
  <c r="Z11" i="10" l="1" a="1"/>
  <c r="Z11" i="10" s="1"/>
  <c r="AS11" i="10"/>
  <c r="AG13" i="9"/>
  <c r="AC13" i="9"/>
  <c r="AF13" i="9"/>
  <c r="AJ13" i="9"/>
  <c r="AB13" i="9"/>
  <c r="U13" i="9"/>
  <c r="AP13" i="9"/>
  <c r="AO13" i="9"/>
  <c r="AH13" i="9"/>
  <c r="AE13" i="9"/>
  <c r="AL13" i="9"/>
  <c r="AD13" i="9"/>
  <c r="AQ13" i="9"/>
  <c r="AI13" i="9"/>
  <c r="AM13" i="9"/>
  <c r="AK13" i="9"/>
  <c r="AT13" i="9"/>
  <c r="M6" i="5"/>
  <c r="N18" i="6"/>
  <c r="N19" i="6" s="1"/>
  <c r="M6" i="6"/>
  <c r="O6" i="4"/>
  <c r="O25" i="4" s="1"/>
  <c r="P26" i="4"/>
  <c r="P34" i="2"/>
  <c r="P35" i="2" s="1"/>
  <c r="Q35" i="2"/>
  <c r="D22" i="2"/>
  <c r="Y11" i="10" l="1"/>
  <c r="V11" i="10"/>
  <c r="Q12" i="10"/>
  <c r="AT12" i="10" s="1"/>
  <c r="Z13" i="9" a="1"/>
  <c r="Z13" i="9" s="1"/>
  <c r="V13" i="9" s="1"/>
  <c r="AS13" i="9"/>
  <c r="L6" i="5"/>
  <c r="M18" i="6"/>
  <c r="M19" i="6" s="1"/>
  <c r="L6" i="6"/>
  <c r="N6" i="4"/>
  <c r="N25" i="4" s="1"/>
  <c r="O26" i="4"/>
  <c r="D33" i="2"/>
  <c r="C33" i="2" s="1"/>
  <c r="X11" i="10"/>
  <c r="P12" i="10" l="1"/>
  <c r="O12" i="10" s="1"/>
  <c r="N12" i="10" s="1"/>
  <c r="M12" i="10" s="1"/>
  <c r="L12" i="10" s="1"/>
  <c r="K12" i="10" s="1"/>
  <c r="J12" i="10" s="1"/>
  <c r="I12" i="10" s="1"/>
  <c r="H12" i="10" s="1"/>
  <c r="G12" i="10" s="1"/>
  <c r="F12" i="10" s="1"/>
  <c r="E12" i="10" s="1"/>
  <c r="D12" i="10" s="1"/>
  <c r="Q14" i="9"/>
  <c r="AT14" i="9" s="1"/>
  <c r="Y13" i="9"/>
  <c r="K6" i="5"/>
  <c r="L18" i="6"/>
  <c r="L19" i="6" s="1"/>
  <c r="K6" i="6"/>
  <c r="M6" i="4"/>
  <c r="M25" i="4" s="1"/>
  <c r="N26" i="4"/>
  <c r="X13" i="9"/>
  <c r="C12" i="10" l="1"/>
  <c r="B12" i="10" s="1"/>
  <c r="U12" i="10" s="1"/>
  <c r="P14" i="9"/>
  <c r="O14" i="9" s="1"/>
  <c r="N14" i="9" s="1"/>
  <c r="M14" i="9" s="1"/>
  <c r="L14" i="9" s="1"/>
  <c r="K14" i="9" s="1"/>
  <c r="J14" i="9" s="1"/>
  <c r="I14" i="9" s="1"/>
  <c r="H14" i="9" s="1"/>
  <c r="G14" i="9" s="1"/>
  <c r="F14" i="9" s="1"/>
  <c r="E14" i="9" s="1"/>
  <c r="D14" i="9" s="1"/>
  <c r="C14" i="9" s="1"/>
  <c r="B14" i="9" s="1"/>
  <c r="U14" i="9" s="1"/>
  <c r="J6" i="5"/>
  <c r="K18" i="6"/>
  <c r="K19" i="6" s="1"/>
  <c r="J6" i="6"/>
  <c r="L6" i="4"/>
  <c r="L25" i="4" s="1"/>
  <c r="M26" i="4"/>
  <c r="T12" i="10" l="1"/>
  <c r="W12" i="10" s="1"/>
  <c r="AD12" i="10" s="1"/>
  <c r="T14" i="9"/>
  <c r="W14" i="9" s="1"/>
  <c r="AN14" i="9" s="1"/>
  <c r="I6" i="5"/>
  <c r="J18" i="6"/>
  <c r="J19" i="6" s="1"/>
  <c r="I6" i="6"/>
  <c r="K6" i="4"/>
  <c r="K25" i="4" s="1"/>
  <c r="L26" i="4"/>
  <c r="AK12" i="10" l="1"/>
  <c r="AF12" i="10"/>
  <c r="AI12" i="10"/>
  <c r="AJ12" i="10"/>
  <c r="AH12" i="10"/>
  <c r="AN12" i="10"/>
  <c r="AC12" i="10"/>
  <c r="AL12" i="10"/>
  <c r="AP12" i="10"/>
  <c r="AG12" i="10"/>
  <c r="AB12" i="10"/>
  <c r="AQ12" i="10"/>
  <c r="AE12" i="10"/>
  <c r="AO12" i="10"/>
  <c r="AM12" i="10"/>
  <c r="AH14" i="9"/>
  <c r="AJ14" i="9"/>
  <c r="AF14" i="9"/>
  <c r="AB14" i="9"/>
  <c r="AQ14" i="9"/>
  <c r="AM14" i="9"/>
  <c r="AI14" i="9"/>
  <c r="AE14" i="9"/>
  <c r="AD14" i="9"/>
  <c r="AP14" i="9"/>
  <c r="AO14" i="9"/>
  <c r="AK14" i="9"/>
  <c r="AG14" i="9"/>
  <c r="AC14" i="9"/>
  <c r="AL14" i="9"/>
  <c r="H6" i="5"/>
  <c r="I18" i="6"/>
  <c r="I19" i="6" s="1"/>
  <c r="H6" i="6"/>
  <c r="J6" i="4"/>
  <c r="J25" i="4" s="1"/>
  <c r="K26" i="4"/>
  <c r="Z12" i="10" l="1" a="1"/>
  <c r="Z12" i="10" s="1"/>
  <c r="V12" i="10" s="1"/>
  <c r="AS12" i="10"/>
  <c r="Z14" i="9" a="1"/>
  <c r="Z14" i="9" s="1"/>
  <c r="V14" i="9" s="1"/>
  <c r="AS14" i="9"/>
  <c r="G6" i="5"/>
  <c r="H18" i="6"/>
  <c r="H19" i="6" s="1"/>
  <c r="G6" i="6"/>
  <c r="I6" i="4"/>
  <c r="I25" i="4" s="1"/>
  <c r="J26" i="4"/>
  <c r="Y12" i="10" l="1"/>
  <c r="Q13" i="10"/>
  <c r="AT13" i="10" s="1"/>
  <c r="Q15" i="9"/>
  <c r="AT15" i="9" s="1"/>
  <c r="Y14" i="9"/>
  <c r="F6" i="5"/>
  <c r="G18" i="6"/>
  <c r="G19" i="6" s="1"/>
  <c r="F6" i="6"/>
  <c r="H6" i="4"/>
  <c r="H25" i="4" s="1"/>
  <c r="I26" i="4"/>
  <c r="X14" i="9"/>
  <c r="X12" i="10"/>
  <c r="P13" i="10" l="1"/>
  <c r="O13" i="10" s="1"/>
  <c r="N13" i="10" s="1"/>
  <c r="M13" i="10" s="1"/>
  <c r="L13" i="10" s="1"/>
  <c r="K13" i="10" s="1"/>
  <c r="J13" i="10" s="1"/>
  <c r="I13" i="10" s="1"/>
  <c r="H13" i="10" s="1"/>
  <c r="G13" i="10" s="1"/>
  <c r="F13" i="10" s="1"/>
  <c r="E13" i="10" s="1"/>
  <c r="D13" i="10" s="1"/>
  <c r="C13" i="10" s="1"/>
  <c r="B13" i="10" s="1"/>
  <c r="T13" i="10" s="1"/>
  <c r="W13" i="10" s="1"/>
  <c r="AB13" i="10" s="1"/>
  <c r="P15" i="9"/>
  <c r="O15" i="9" s="1"/>
  <c r="N15" i="9" s="1"/>
  <c r="M15" i="9" s="1"/>
  <c r="L15" i="9" s="1"/>
  <c r="K15" i="9" s="1"/>
  <c r="J15" i="9" s="1"/>
  <c r="I15" i="9" s="1"/>
  <c r="H15" i="9" s="1"/>
  <c r="G15" i="9" s="1"/>
  <c r="F15" i="9" s="1"/>
  <c r="E15" i="9" s="1"/>
  <c r="D15" i="9" s="1"/>
  <c r="C15" i="9" s="1"/>
  <c r="B15" i="9" s="1"/>
  <c r="T15" i="9" s="1"/>
  <c r="W15" i="9" s="1"/>
  <c r="AO15" i="9" s="1"/>
  <c r="E6" i="5"/>
  <c r="F18" i="6"/>
  <c r="F19" i="6" s="1"/>
  <c r="E6" i="6"/>
  <c r="G6" i="4"/>
  <c r="G25" i="4" s="1"/>
  <c r="H26" i="4"/>
  <c r="AF13" i="10" l="1"/>
  <c r="AG13" i="10"/>
  <c r="AD13" i="10"/>
  <c r="AQ13" i="10"/>
  <c r="AJ13" i="10"/>
  <c r="AK13" i="10"/>
  <c r="AC13" i="10"/>
  <c r="AI13" i="10"/>
  <c r="AN13" i="10"/>
  <c r="AM13" i="10"/>
  <c r="AP13" i="10"/>
  <c r="AO13" i="10"/>
  <c r="AE13" i="10"/>
  <c r="AH13" i="10"/>
  <c r="AL13" i="10"/>
  <c r="U13" i="10"/>
  <c r="U15" i="9"/>
  <c r="AQ15" i="9"/>
  <c r="AP15" i="9"/>
  <c r="AM15" i="9"/>
  <c r="AC15" i="9"/>
  <c r="AD15" i="9"/>
  <c r="AI15" i="9"/>
  <c r="AB15" i="9"/>
  <c r="AG15" i="9"/>
  <c r="AH15" i="9"/>
  <c r="AJ15" i="9"/>
  <c r="AF15" i="9"/>
  <c r="AK15" i="9"/>
  <c r="AL15" i="9"/>
  <c r="AE15" i="9"/>
  <c r="AN15" i="9"/>
  <c r="D6" i="5"/>
  <c r="E18" i="6"/>
  <c r="E19" i="6" s="1"/>
  <c r="D6" i="6"/>
  <c r="F6" i="4"/>
  <c r="F25" i="4" s="1"/>
  <c r="G26" i="4"/>
  <c r="AS13" i="10" l="1"/>
  <c r="Z13" i="10" a="1"/>
  <c r="Z13" i="10" s="1"/>
  <c r="Y13" i="10" s="1"/>
  <c r="AS15" i="9"/>
  <c r="Z15" i="9" a="1"/>
  <c r="Z15" i="9" s="1"/>
  <c r="V15" i="9" s="1"/>
  <c r="C6" i="5"/>
  <c r="D18" i="6"/>
  <c r="D19" i="6" s="1"/>
  <c r="C6" i="6"/>
  <c r="E6" i="4"/>
  <c r="E25" i="4" s="1"/>
  <c r="F26" i="4"/>
  <c r="X13" i="10"/>
  <c r="Q14" i="10" l="1"/>
  <c r="AT14" i="10" s="1"/>
  <c r="V13" i="10"/>
  <c r="Q16" i="9"/>
  <c r="AT16" i="9" s="1"/>
  <c r="Y15" i="9"/>
  <c r="P16" i="9"/>
  <c r="O16" i="9" s="1"/>
  <c r="N16" i="9" s="1"/>
  <c r="M16" i="9" s="1"/>
  <c r="L16" i="9" s="1"/>
  <c r="K16" i="9" s="1"/>
  <c r="J16" i="9" s="1"/>
  <c r="I16" i="9" s="1"/>
  <c r="H16" i="9" s="1"/>
  <c r="G16" i="9" s="1"/>
  <c r="F16" i="9" s="1"/>
  <c r="E16" i="9" s="1"/>
  <c r="D16" i="9" s="1"/>
  <c r="C16" i="9" s="1"/>
  <c r="B16" i="9" s="1"/>
  <c r="C18" i="6"/>
  <c r="C19" i="6" s="1"/>
  <c r="B6" i="6"/>
  <c r="D6" i="4"/>
  <c r="D25" i="4" s="1"/>
  <c r="E26" i="4"/>
  <c r="X15" i="9"/>
  <c r="P14" i="10" l="1"/>
  <c r="O14" i="10" s="1"/>
  <c r="N14" i="10" s="1"/>
  <c r="M14" i="10" s="1"/>
  <c r="L14" i="10" s="1"/>
  <c r="K14" i="10" s="1"/>
  <c r="J14" i="10" s="1"/>
  <c r="I14" i="10" s="1"/>
  <c r="H14" i="10" s="1"/>
  <c r="G14" i="10" s="1"/>
  <c r="F14" i="10" s="1"/>
  <c r="E14" i="10" s="1"/>
  <c r="D14" i="10" s="1"/>
  <c r="C14" i="10" s="1"/>
  <c r="B14" i="10" s="1"/>
  <c r="U14" i="10" s="1"/>
  <c r="U16" i="9"/>
  <c r="T16" i="9"/>
  <c r="W16" i="9" s="1"/>
  <c r="AN16" i="9" s="1"/>
  <c r="T7" i="8"/>
  <c r="V7" i="8" s="1"/>
  <c r="U7" i="8"/>
  <c r="AA29" i="8"/>
  <c r="B18" i="6"/>
  <c r="B19" i="6" s="1"/>
  <c r="Z19" i="6" s="1"/>
  <c r="U6" i="6"/>
  <c r="B13" i="6"/>
  <c r="F13" i="6"/>
  <c r="J13" i="6"/>
  <c r="N13" i="6"/>
  <c r="C13" i="6"/>
  <c r="G13" i="6"/>
  <c r="K13" i="6"/>
  <c r="O13" i="6"/>
  <c r="O14" i="6" s="1"/>
  <c r="H13" i="6"/>
  <c r="L13" i="6"/>
  <c r="P13" i="6"/>
  <c r="P14" i="6" s="1"/>
  <c r="E13" i="6"/>
  <c r="I13" i="6"/>
  <c r="M13" i="6"/>
  <c r="Q13" i="6"/>
  <c r="Q14" i="6" s="1"/>
  <c r="D13" i="6"/>
  <c r="C6" i="4"/>
  <c r="C25" i="4" s="1"/>
  <c r="D26" i="4"/>
  <c r="Y19" i="6"/>
  <c r="Z29" i="8"/>
  <c r="T14" i="10" l="1"/>
  <c r="W14" i="10" s="1"/>
  <c r="AP14" i="10" s="1"/>
  <c r="AL16" i="9"/>
  <c r="AB16" i="9"/>
  <c r="AF16" i="9"/>
  <c r="AC16" i="9"/>
  <c r="AH16" i="9"/>
  <c r="AM16" i="9"/>
  <c r="AK16" i="9"/>
  <c r="AO16" i="9"/>
  <c r="AE16" i="9"/>
  <c r="AD16" i="9"/>
  <c r="AI16" i="9"/>
  <c r="AJ16" i="9"/>
  <c r="AG16" i="9"/>
  <c r="AP16" i="9"/>
  <c r="AQ16" i="9"/>
  <c r="AN7" i="8"/>
  <c r="AJ7" i="8"/>
  <c r="AF7" i="8"/>
  <c r="AB7" i="8"/>
  <c r="AC7" i="8"/>
  <c r="AM7" i="8"/>
  <c r="AI7" i="8"/>
  <c r="AE7" i="8"/>
  <c r="AA7" i="8"/>
  <c r="AK7" i="8"/>
  <c r="AP7" i="8"/>
  <c r="AL7" i="8"/>
  <c r="AH7" i="8"/>
  <c r="AD7" i="8"/>
  <c r="AO7" i="8"/>
  <c r="AG7" i="8"/>
  <c r="Z30" i="8"/>
  <c r="Y17" i="6"/>
  <c r="N14" i="6"/>
  <c r="M14" i="6" s="1"/>
  <c r="L14" i="6" s="1"/>
  <c r="K14" i="6" s="1"/>
  <c r="J14" i="6" s="1"/>
  <c r="I14" i="6" s="1"/>
  <c r="H14" i="6" s="1"/>
  <c r="G14" i="6" s="1"/>
  <c r="F14" i="6" s="1"/>
  <c r="E14" i="6" s="1"/>
  <c r="D14" i="6" s="1"/>
  <c r="C14" i="6" s="1"/>
  <c r="B14" i="6" s="1"/>
  <c r="B6" i="4"/>
  <c r="B25" i="4" s="1"/>
  <c r="C26" i="4"/>
  <c r="AH14" i="10" l="1"/>
  <c r="AB14" i="10"/>
  <c r="AN14" i="10"/>
  <c r="AE14" i="10"/>
  <c r="AK14" i="10"/>
  <c r="AL14" i="10"/>
  <c r="AJ14" i="10"/>
  <c r="AM14" i="10"/>
  <c r="AG14" i="10"/>
  <c r="AD14" i="10"/>
  <c r="AF14" i="10"/>
  <c r="AQ14" i="10"/>
  <c r="AC14" i="10"/>
  <c r="AO14" i="10"/>
  <c r="AI14" i="10"/>
  <c r="AS16" i="9"/>
  <c r="Z16" i="9" a="1"/>
  <c r="Z16" i="9" s="1"/>
  <c r="V16" i="9" s="1"/>
  <c r="Y7" i="8" a="1"/>
  <c r="Y7" i="8" s="1"/>
  <c r="U6" i="4"/>
  <c r="D20" i="4"/>
  <c r="H20" i="4"/>
  <c r="L20" i="4"/>
  <c r="P20" i="4"/>
  <c r="M20" i="4"/>
  <c r="E20" i="4"/>
  <c r="I20" i="4"/>
  <c r="Q20" i="4"/>
  <c r="J20" i="4"/>
  <c r="B20" i="4"/>
  <c r="F20" i="4"/>
  <c r="N20" i="4"/>
  <c r="C20" i="4"/>
  <c r="G20" i="4"/>
  <c r="K20" i="4"/>
  <c r="O20" i="4"/>
  <c r="B26" i="4"/>
  <c r="Z26" i="4" s="1"/>
  <c r="Z14" i="10" l="1" a="1"/>
  <c r="Z14" i="10" s="1"/>
  <c r="Q15" i="10" s="1"/>
  <c r="AT15" i="10" s="1"/>
  <c r="AS14" i="10"/>
  <c r="Q17" i="9"/>
  <c r="AT17" i="9" s="1"/>
  <c r="P17" i="9"/>
  <c r="O17" i="9" s="1"/>
  <c r="N17" i="9" s="1"/>
  <c r="M17" i="9" s="1"/>
  <c r="L17" i="9" s="1"/>
  <c r="K17" i="9" s="1"/>
  <c r="J17" i="9" s="1"/>
  <c r="I17" i="9" s="1"/>
  <c r="H17" i="9" s="1"/>
  <c r="G17" i="9" s="1"/>
  <c r="F17" i="9" s="1"/>
  <c r="E17" i="9" s="1"/>
  <c r="D17" i="9" s="1"/>
  <c r="C17" i="9" s="1"/>
  <c r="B17" i="9" s="1"/>
  <c r="Y16" i="9"/>
  <c r="Q8" i="8"/>
  <c r="AR8" i="8" s="1"/>
  <c r="X7" i="8"/>
  <c r="Q21" i="4"/>
  <c r="O21" i="4"/>
  <c r="P21" i="4"/>
  <c r="W7" i="8"/>
  <c r="X16" i="9"/>
  <c r="Y14" i="10" l="1"/>
  <c r="V14" i="10"/>
  <c r="P15" i="10"/>
  <c r="O15" i="10" s="1"/>
  <c r="N15" i="10" s="1"/>
  <c r="M15" i="10" s="1"/>
  <c r="L15" i="10" s="1"/>
  <c r="K15" i="10" s="1"/>
  <c r="J15" i="10" s="1"/>
  <c r="I15" i="10" s="1"/>
  <c r="H15" i="10" s="1"/>
  <c r="G15" i="10" s="1"/>
  <c r="F15" i="10" s="1"/>
  <c r="E15" i="10" s="1"/>
  <c r="D15" i="10" s="1"/>
  <c r="C15" i="10" s="1"/>
  <c r="B15" i="10" s="1"/>
  <c r="U15" i="10" s="1"/>
  <c r="U17" i="9"/>
  <c r="T17" i="9"/>
  <c r="W17" i="9" s="1"/>
  <c r="AN17" i="9" s="1"/>
  <c r="P8" i="8"/>
  <c r="O8" i="8" s="1"/>
  <c r="N8" i="8" s="1"/>
  <c r="M8" i="8" s="1"/>
  <c r="L8" i="8" s="1"/>
  <c r="K8" i="8" s="1"/>
  <c r="J8" i="8" s="1"/>
  <c r="I8" i="8" s="1"/>
  <c r="H8" i="8" s="1"/>
  <c r="G8" i="8" s="1"/>
  <c r="F8" i="8" s="1"/>
  <c r="E8" i="8" s="1"/>
  <c r="D8" i="8" s="1"/>
  <c r="C8" i="8" s="1"/>
  <c r="B8" i="8" s="1"/>
  <c r="N21" i="4"/>
  <c r="M21" i="4" s="1"/>
  <c r="L21" i="4" s="1"/>
  <c r="K21" i="4" s="1"/>
  <c r="J21" i="4" s="1"/>
  <c r="I21" i="4" s="1"/>
  <c r="H21" i="4" s="1"/>
  <c r="G21" i="4" s="1"/>
  <c r="F21" i="4" s="1"/>
  <c r="E21" i="4" s="1"/>
  <c r="D21" i="4" s="1"/>
  <c r="C21" i="4" s="1"/>
  <c r="B21" i="4" s="1"/>
  <c r="X14" i="10"/>
  <c r="T15" i="10" l="1"/>
  <c r="W15" i="10" s="1"/>
  <c r="AO15" i="10" s="1"/>
  <c r="AO17" i="9"/>
  <c r="AE17" i="9"/>
  <c r="AC17" i="9"/>
  <c r="AI17" i="9"/>
  <c r="AG17" i="9"/>
  <c r="AP17" i="9"/>
  <c r="AM17" i="9"/>
  <c r="AJ17" i="9"/>
  <c r="AL17" i="9"/>
  <c r="AB17" i="9"/>
  <c r="AD17" i="9"/>
  <c r="AF17" i="9"/>
  <c r="AK17" i="9"/>
  <c r="AH17" i="9"/>
  <c r="AQ17" i="9"/>
  <c r="T8" i="8"/>
  <c r="V8" i="8" s="1"/>
  <c r="AE8" i="8" s="1"/>
  <c r="U8" i="8"/>
  <c r="B6" i="5"/>
  <c r="AJ15" i="10" l="1"/>
  <c r="AL15" i="10"/>
  <c r="AP15" i="10"/>
  <c r="AF15" i="10"/>
  <c r="AD15" i="10"/>
  <c r="AG15" i="10"/>
  <c r="AH15" i="10"/>
  <c r="AK15" i="10"/>
  <c r="AB15" i="10"/>
  <c r="AM15" i="10"/>
  <c r="AQ15" i="10"/>
  <c r="AN15" i="10"/>
  <c r="AE15" i="10"/>
  <c r="AI15" i="10"/>
  <c r="AC15" i="10"/>
  <c r="AS17" i="9"/>
  <c r="Z17" i="9" a="1"/>
  <c r="Z17" i="9" s="1"/>
  <c r="V17" i="9" s="1"/>
  <c r="AH8" i="8"/>
  <c r="AK8" i="8"/>
  <c r="AJ8" i="8"/>
  <c r="AG8" i="8"/>
  <c r="AB8" i="8"/>
  <c r="AF8" i="8"/>
  <c r="AI8" i="8"/>
  <c r="AD8" i="8"/>
  <c r="AL8" i="8"/>
  <c r="AN8" i="8"/>
  <c r="AM8" i="8"/>
  <c r="AP8" i="8"/>
  <c r="AC8" i="8"/>
  <c r="AO8" i="8"/>
  <c r="AA8" i="8"/>
  <c r="T6" i="5"/>
  <c r="U6" i="5"/>
  <c r="Z15" i="10" l="1" a="1"/>
  <c r="Z15" i="10" s="1"/>
  <c r="Q16" i="10" s="1"/>
  <c r="AT16" i="10" s="1"/>
  <c r="AS15" i="10"/>
  <c r="Q18" i="9"/>
  <c r="AT18" i="9" s="1"/>
  <c r="P18" i="9"/>
  <c r="O18" i="9" s="1"/>
  <c r="N18" i="9" s="1"/>
  <c r="M18" i="9" s="1"/>
  <c r="L18" i="9" s="1"/>
  <c r="K18" i="9" s="1"/>
  <c r="J18" i="9" s="1"/>
  <c r="I18" i="9" s="1"/>
  <c r="H18" i="9" s="1"/>
  <c r="G18" i="9" s="1"/>
  <c r="F18" i="9" s="1"/>
  <c r="E18" i="9" s="1"/>
  <c r="D18" i="9" s="1"/>
  <c r="C18" i="9" s="1"/>
  <c r="B18" i="9" s="1"/>
  <c r="Y17" i="9"/>
  <c r="Y8" i="8" a="1"/>
  <c r="Y8" i="8" s="1"/>
  <c r="Q14" i="5"/>
  <c r="Q15" i="5" s="1"/>
  <c r="X17" i="9"/>
  <c r="Y15" i="10" l="1"/>
  <c r="V15" i="10"/>
  <c r="P16" i="10"/>
  <c r="O16" i="10" s="1"/>
  <c r="N16" i="10" s="1"/>
  <c r="M16" i="10" s="1"/>
  <c r="L16" i="10" s="1"/>
  <c r="K16" i="10" s="1"/>
  <c r="J16" i="10" s="1"/>
  <c r="I16" i="10" s="1"/>
  <c r="H16" i="10" s="1"/>
  <c r="G16" i="10" s="1"/>
  <c r="F16" i="10" s="1"/>
  <c r="E16" i="10" s="1"/>
  <c r="D16" i="10" s="1"/>
  <c r="C16" i="10" s="1"/>
  <c r="B16" i="10" s="1"/>
  <c r="T16" i="10" s="1"/>
  <c r="W16" i="10" s="1"/>
  <c r="U18" i="9"/>
  <c r="T18" i="9"/>
  <c r="W18" i="9" s="1"/>
  <c r="AN18" i="9" s="1"/>
  <c r="P9" i="8"/>
  <c r="O9" i="8" s="1"/>
  <c r="N9" i="8" s="1"/>
  <c r="M9" i="8" s="1"/>
  <c r="L9" i="8" s="1"/>
  <c r="K9" i="8" s="1"/>
  <c r="J9" i="8" s="1"/>
  <c r="I9" i="8" s="1"/>
  <c r="H9" i="8" s="1"/>
  <c r="G9" i="8" s="1"/>
  <c r="F9" i="8" s="1"/>
  <c r="E9" i="8" s="1"/>
  <c r="D9" i="8" s="1"/>
  <c r="C9" i="8" s="1"/>
  <c r="B9" i="8" s="1"/>
  <c r="X8" i="8"/>
  <c r="P14" i="5"/>
  <c r="P15" i="5" s="1"/>
  <c r="Q16" i="5"/>
  <c r="Q17" i="5" s="1"/>
  <c r="Q18" i="5" s="1"/>
  <c r="Q19" i="5" s="1"/>
  <c r="Q20" i="5" s="1"/>
  <c r="Q21" i="5" s="1"/>
  <c r="Q22" i="5" s="1"/>
  <c r="Q23" i="5" s="1"/>
  <c r="Q24" i="5" s="1"/>
  <c r="Q25" i="5" s="1"/>
  <c r="Q26" i="5" s="1"/>
  <c r="Q27" i="5" s="1"/>
  <c r="Q28" i="5" s="1"/>
  <c r="Q29" i="5" s="1"/>
  <c r="W8" i="8"/>
  <c r="X15" i="10"/>
  <c r="U16" i="10" l="1"/>
  <c r="AK16" i="10"/>
  <c r="AJ16" i="10"/>
  <c r="AI16" i="10"/>
  <c r="AE16" i="10"/>
  <c r="AC16" i="10"/>
  <c r="AB16" i="10"/>
  <c r="AH16" i="10"/>
  <c r="AD16" i="10"/>
  <c r="AO16" i="10"/>
  <c r="AN16" i="10"/>
  <c r="AQ16" i="10"/>
  <c r="AM16" i="10"/>
  <c r="AG16" i="10"/>
  <c r="AF16" i="10"/>
  <c r="AP16" i="10"/>
  <c r="AL16" i="10"/>
  <c r="AD18" i="9"/>
  <c r="AI18" i="9"/>
  <c r="AG18" i="9"/>
  <c r="AB18" i="9"/>
  <c r="AH18" i="9"/>
  <c r="AM18" i="9"/>
  <c r="AK18" i="9"/>
  <c r="AF18" i="9"/>
  <c r="AL18" i="9"/>
  <c r="AQ18" i="9"/>
  <c r="AO18" i="9"/>
  <c r="AJ18" i="9"/>
  <c r="AE18" i="9"/>
  <c r="AC18" i="9"/>
  <c r="AP18" i="9"/>
  <c r="AR9" i="8"/>
  <c r="O14" i="5"/>
  <c r="O15" i="5" s="1"/>
  <c r="P16" i="5"/>
  <c r="P17" i="5" s="1"/>
  <c r="P18" i="5" s="1"/>
  <c r="P19" i="5" s="1"/>
  <c r="P20" i="5" s="1"/>
  <c r="P21" i="5" s="1"/>
  <c r="P22" i="5" s="1"/>
  <c r="P23" i="5" s="1"/>
  <c r="P24" i="5" s="1"/>
  <c r="P25" i="5" s="1"/>
  <c r="P26" i="5" s="1"/>
  <c r="P27" i="5" s="1"/>
  <c r="P28" i="5" s="1"/>
  <c r="P29" i="5" s="1"/>
  <c r="AS16" i="10" l="1"/>
  <c r="Z16" i="10" a="1"/>
  <c r="Z16" i="10" s="1"/>
  <c r="AS18" i="9"/>
  <c r="Z18" i="9" a="1"/>
  <c r="Z18" i="9" s="1"/>
  <c r="V18" i="9" s="1"/>
  <c r="N14" i="5"/>
  <c r="N15" i="5" s="1"/>
  <c r="O16" i="5"/>
  <c r="O17" i="5" s="1"/>
  <c r="O18" i="5" s="1"/>
  <c r="O19" i="5" s="1"/>
  <c r="O20" i="5" s="1"/>
  <c r="O21" i="5" s="1"/>
  <c r="O22" i="5" s="1"/>
  <c r="O23" i="5" s="1"/>
  <c r="O24" i="5" s="1"/>
  <c r="O25" i="5" s="1"/>
  <c r="O26" i="5" s="1"/>
  <c r="O27" i="5" s="1"/>
  <c r="O28" i="5" s="1"/>
  <c r="O29" i="5" s="1"/>
  <c r="V16" i="10" l="1"/>
  <c r="Y16" i="10"/>
  <c r="Q17" i="10"/>
  <c r="AT17" i="10" s="1"/>
  <c r="Q19" i="9"/>
  <c r="AT19" i="9" s="1"/>
  <c r="Y18" i="9"/>
  <c r="P19" i="9"/>
  <c r="O19" i="9" s="1"/>
  <c r="N19" i="9" s="1"/>
  <c r="M19" i="9" s="1"/>
  <c r="L19" i="9" s="1"/>
  <c r="K19" i="9" s="1"/>
  <c r="J19" i="9" s="1"/>
  <c r="I19" i="9" s="1"/>
  <c r="H19" i="9" s="1"/>
  <c r="G19" i="9" s="1"/>
  <c r="F19" i="9" s="1"/>
  <c r="E19" i="9" s="1"/>
  <c r="D19" i="9" s="1"/>
  <c r="C19" i="9" s="1"/>
  <c r="B19" i="9" s="1"/>
  <c r="M14" i="5"/>
  <c r="M15" i="5" s="1"/>
  <c r="N16" i="5"/>
  <c r="N17" i="5" s="1"/>
  <c r="N18" i="5" s="1"/>
  <c r="N19" i="5" s="1"/>
  <c r="N20" i="5" s="1"/>
  <c r="N21" i="5" s="1"/>
  <c r="N22" i="5" s="1"/>
  <c r="N23" i="5" s="1"/>
  <c r="N24" i="5" s="1"/>
  <c r="N25" i="5" s="1"/>
  <c r="N26" i="5" s="1"/>
  <c r="N27" i="5" s="1"/>
  <c r="N28" i="5" s="1"/>
  <c r="N29" i="5" s="1"/>
  <c r="X16" i="10"/>
  <c r="X18" i="9"/>
  <c r="P17" i="10" l="1"/>
  <c r="O17" i="10" s="1"/>
  <c r="N17" i="10" s="1"/>
  <c r="M17" i="10" s="1"/>
  <c r="L17" i="10" s="1"/>
  <c r="K17" i="10" s="1"/>
  <c r="J17" i="10" s="1"/>
  <c r="I17" i="10" s="1"/>
  <c r="H17" i="10" s="1"/>
  <c r="G17" i="10" s="1"/>
  <c r="F17" i="10" s="1"/>
  <c r="E17" i="10" s="1"/>
  <c r="D17" i="10" s="1"/>
  <c r="C17" i="10" s="1"/>
  <c r="B17" i="10" s="1"/>
  <c r="U19" i="9"/>
  <c r="T19" i="9"/>
  <c r="W19" i="9" s="1"/>
  <c r="L14" i="5"/>
  <c r="L15" i="5" s="1"/>
  <c r="M16" i="5"/>
  <c r="M17" i="5" s="1"/>
  <c r="M18" i="5" s="1"/>
  <c r="M19" i="5" s="1"/>
  <c r="M20" i="5" s="1"/>
  <c r="M21" i="5" s="1"/>
  <c r="M22" i="5" s="1"/>
  <c r="M23" i="5" s="1"/>
  <c r="M24" i="5" s="1"/>
  <c r="M25" i="5" s="1"/>
  <c r="M26" i="5" s="1"/>
  <c r="M27" i="5" s="1"/>
  <c r="M28" i="5" s="1"/>
  <c r="M29" i="5" s="1"/>
  <c r="U17" i="10" l="1"/>
  <c r="T17" i="10"/>
  <c r="W17" i="10" s="1"/>
  <c r="AP19" i="9"/>
  <c r="AL19" i="9"/>
  <c r="AH19" i="9"/>
  <c r="AD19" i="9"/>
  <c r="AM19" i="9"/>
  <c r="AI19" i="9"/>
  <c r="AO19" i="9"/>
  <c r="AK19" i="9"/>
  <c r="AG19" i="9"/>
  <c r="AC19" i="9"/>
  <c r="AN19" i="9"/>
  <c r="AJ19" i="9"/>
  <c r="AF19" i="9"/>
  <c r="AB19" i="9"/>
  <c r="AQ19" i="9"/>
  <c r="AE19" i="9"/>
  <c r="K14" i="5"/>
  <c r="K15" i="5" s="1"/>
  <c r="L16" i="5"/>
  <c r="L17" i="5" s="1"/>
  <c r="L18" i="5" s="1"/>
  <c r="L19" i="5" s="1"/>
  <c r="L20" i="5" s="1"/>
  <c r="L21" i="5" s="1"/>
  <c r="L22" i="5" s="1"/>
  <c r="L23" i="5" s="1"/>
  <c r="L24" i="5" s="1"/>
  <c r="L25" i="5" s="1"/>
  <c r="L26" i="5" s="1"/>
  <c r="L27" i="5" s="1"/>
  <c r="L28" i="5" s="1"/>
  <c r="L29" i="5" s="1"/>
  <c r="AO17" i="10" l="1"/>
  <c r="AN17" i="10"/>
  <c r="AQ17" i="10"/>
  <c r="AD17" i="10"/>
  <c r="AK17" i="10"/>
  <c r="AJ17" i="10"/>
  <c r="AM17" i="10"/>
  <c r="AI17" i="10"/>
  <c r="AG17" i="10"/>
  <c r="AF17" i="10"/>
  <c r="AE17" i="10"/>
  <c r="AH17" i="10"/>
  <c r="AC17" i="10"/>
  <c r="AB17" i="10"/>
  <c r="AL17" i="10"/>
  <c r="AP17" i="10"/>
  <c r="AS19" i="9"/>
  <c r="Z19" i="9" a="1"/>
  <c r="Z19" i="9" s="1"/>
  <c r="J14" i="5"/>
  <c r="J15" i="5" s="1"/>
  <c r="K16" i="5"/>
  <c r="K17" i="5" s="1"/>
  <c r="K18" i="5" s="1"/>
  <c r="K19" i="5" s="1"/>
  <c r="K20" i="5" s="1"/>
  <c r="K21" i="5" s="1"/>
  <c r="K22" i="5" s="1"/>
  <c r="K23" i="5" s="1"/>
  <c r="K24" i="5" s="1"/>
  <c r="K25" i="5" s="1"/>
  <c r="K26" i="5" s="1"/>
  <c r="K27" i="5" s="1"/>
  <c r="K28" i="5" s="1"/>
  <c r="K29" i="5" s="1"/>
  <c r="AS17" i="10" l="1"/>
  <c r="Z17" i="10" a="1"/>
  <c r="Z17" i="10" s="1"/>
  <c r="V19" i="9"/>
  <c r="Q20" i="9"/>
  <c r="AT20" i="9" s="1"/>
  <c r="Y19" i="9"/>
  <c r="I14" i="5"/>
  <c r="I15" i="5" s="1"/>
  <c r="J16" i="5"/>
  <c r="J17" i="5" s="1"/>
  <c r="J18" i="5" s="1"/>
  <c r="J19" i="5" s="1"/>
  <c r="J20" i="5" s="1"/>
  <c r="J21" i="5" s="1"/>
  <c r="J22" i="5" s="1"/>
  <c r="J23" i="5" s="1"/>
  <c r="J24" i="5" s="1"/>
  <c r="J25" i="5" s="1"/>
  <c r="J26" i="5" s="1"/>
  <c r="J27" i="5" s="1"/>
  <c r="J28" i="5" s="1"/>
  <c r="J29" i="5" s="1"/>
  <c r="X19" i="9"/>
  <c r="Y17" i="10" l="1"/>
  <c r="Q18" i="10"/>
  <c r="AT18" i="10" s="1"/>
  <c r="V17" i="10"/>
  <c r="P20" i="9"/>
  <c r="O20" i="9" s="1"/>
  <c r="N20" i="9" s="1"/>
  <c r="M20" i="9" s="1"/>
  <c r="L20" i="9" s="1"/>
  <c r="K20" i="9" s="1"/>
  <c r="J20" i="9" s="1"/>
  <c r="I20" i="9" s="1"/>
  <c r="H20" i="9" s="1"/>
  <c r="G20" i="9" s="1"/>
  <c r="F20" i="9" s="1"/>
  <c r="E20" i="9" s="1"/>
  <c r="D20" i="9" s="1"/>
  <c r="C20" i="9" s="1"/>
  <c r="B20" i="9" s="1"/>
  <c r="T20" i="9" s="1"/>
  <c r="W20" i="9" s="1"/>
  <c r="H14" i="5"/>
  <c r="H15" i="5" s="1"/>
  <c r="I16" i="5"/>
  <c r="I17" i="5" s="1"/>
  <c r="I18" i="5" s="1"/>
  <c r="I19" i="5" s="1"/>
  <c r="I20" i="5" s="1"/>
  <c r="I21" i="5" s="1"/>
  <c r="I22" i="5" s="1"/>
  <c r="I23" i="5" s="1"/>
  <c r="I24" i="5" s="1"/>
  <c r="I25" i="5" s="1"/>
  <c r="I26" i="5" s="1"/>
  <c r="I27" i="5" s="1"/>
  <c r="I28" i="5" s="1"/>
  <c r="I29" i="5" s="1"/>
  <c r="X17" i="10"/>
  <c r="P18" i="10" l="1"/>
  <c r="O18" i="10" s="1"/>
  <c r="N18" i="10" s="1"/>
  <c r="M18" i="10" s="1"/>
  <c r="L18" i="10" s="1"/>
  <c r="K18" i="10" s="1"/>
  <c r="J18" i="10" s="1"/>
  <c r="I18" i="10" s="1"/>
  <c r="H18" i="10" s="1"/>
  <c r="G18" i="10" s="1"/>
  <c r="F18" i="10" s="1"/>
  <c r="E18" i="10" s="1"/>
  <c r="D18" i="10" s="1"/>
  <c r="C18" i="10" s="1"/>
  <c r="B18" i="10" s="1"/>
  <c r="U20" i="9"/>
  <c r="AP20" i="9"/>
  <c r="AL20" i="9"/>
  <c r="AH20" i="9"/>
  <c r="AD20" i="9"/>
  <c r="AQ20" i="9"/>
  <c r="AM20" i="9"/>
  <c r="AE20" i="9"/>
  <c r="AO20" i="9"/>
  <c r="AK20" i="9"/>
  <c r="AG20" i="9"/>
  <c r="AC20" i="9"/>
  <c r="AN20" i="9"/>
  <c r="AJ20" i="9"/>
  <c r="AF20" i="9"/>
  <c r="AB20" i="9"/>
  <c r="AI20" i="9"/>
  <c r="G14" i="5"/>
  <c r="G15" i="5" s="1"/>
  <c r="H16" i="5"/>
  <c r="H17" i="5" s="1"/>
  <c r="H18" i="5" s="1"/>
  <c r="H19" i="5" s="1"/>
  <c r="H20" i="5" s="1"/>
  <c r="H21" i="5" s="1"/>
  <c r="H22" i="5" s="1"/>
  <c r="H23" i="5" s="1"/>
  <c r="H24" i="5" s="1"/>
  <c r="H25" i="5" s="1"/>
  <c r="H26" i="5" s="1"/>
  <c r="H27" i="5" s="1"/>
  <c r="H28" i="5" s="1"/>
  <c r="H29" i="5" s="1"/>
  <c r="U18" i="10" l="1"/>
  <c r="T18" i="10"/>
  <c r="W18" i="10" s="1"/>
  <c r="AS20" i="9"/>
  <c r="Z20" i="9" a="1"/>
  <c r="Z20" i="9" s="1"/>
  <c r="F14" i="5"/>
  <c r="F15" i="5" s="1"/>
  <c r="G16" i="5"/>
  <c r="G17" i="5" s="1"/>
  <c r="G18" i="5" s="1"/>
  <c r="G19" i="5" s="1"/>
  <c r="G20" i="5" s="1"/>
  <c r="G21" i="5" s="1"/>
  <c r="G22" i="5" s="1"/>
  <c r="G23" i="5" s="1"/>
  <c r="G24" i="5" s="1"/>
  <c r="G25" i="5" s="1"/>
  <c r="G26" i="5" s="1"/>
  <c r="G27" i="5" s="1"/>
  <c r="G28" i="5" s="1"/>
  <c r="G29" i="5" s="1"/>
  <c r="AO18" i="10" l="1"/>
  <c r="AN18" i="10"/>
  <c r="AQ18" i="10"/>
  <c r="AP18" i="10"/>
  <c r="AK18" i="10"/>
  <c r="AM18" i="10"/>
  <c r="AL18" i="10"/>
  <c r="AG18" i="10"/>
  <c r="AF18" i="10"/>
  <c r="AI18" i="10"/>
  <c r="AH18" i="10"/>
  <c r="AB18" i="10"/>
  <c r="AD18" i="10"/>
  <c r="AJ18" i="10"/>
  <c r="AC18" i="10"/>
  <c r="AE18" i="10"/>
  <c r="V20" i="9"/>
  <c r="Q21" i="9"/>
  <c r="AT21" i="9" s="1"/>
  <c r="Y20" i="9"/>
  <c r="E14" i="5"/>
  <c r="E15" i="5" s="1"/>
  <c r="F16" i="5"/>
  <c r="F17" i="5" s="1"/>
  <c r="F18" i="5" s="1"/>
  <c r="F19" i="5" s="1"/>
  <c r="F20" i="5" s="1"/>
  <c r="F21" i="5" s="1"/>
  <c r="F22" i="5" s="1"/>
  <c r="F23" i="5" s="1"/>
  <c r="F24" i="5" s="1"/>
  <c r="F25" i="5" s="1"/>
  <c r="F26" i="5" s="1"/>
  <c r="F27" i="5" s="1"/>
  <c r="F28" i="5" s="1"/>
  <c r="F29" i="5" s="1"/>
  <c r="X20" i="9"/>
  <c r="AS18" i="10" l="1"/>
  <c r="Z18" i="10" a="1"/>
  <c r="Z18" i="10" s="1"/>
  <c r="P21" i="9"/>
  <c r="O21" i="9" s="1"/>
  <c r="N21" i="9" s="1"/>
  <c r="M21" i="9" s="1"/>
  <c r="L21" i="9" s="1"/>
  <c r="K21" i="9" s="1"/>
  <c r="J21" i="9" s="1"/>
  <c r="I21" i="9" s="1"/>
  <c r="H21" i="9" s="1"/>
  <c r="G21" i="9" s="1"/>
  <c r="F21" i="9" s="1"/>
  <c r="E21" i="9" s="1"/>
  <c r="D21" i="9" s="1"/>
  <c r="C21" i="9" s="1"/>
  <c r="B21" i="9" s="1"/>
  <c r="D14" i="5"/>
  <c r="D15" i="5" s="1"/>
  <c r="E16" i="5"/>
  <c r="E17" i="5" s="1"/>
  <c r="E18" i="5" s="1"/>
  <c r="E19" i="5" s="1"/>
  <c r="E20" i="5" s="1"/>
  <c r="E21" i="5" s="1"/>
  <c r="E22" i="5" s="1"/>
  <c r="E23" i="5" s="1"/>
  <c r="E24" i="5" s="1"/>
  <c r="E25" i="5" s="1"/>
  <c r="E26" i="5" s="1"/>
  <c r="E27" i="5" s="1"/>
  <c r="E28" i="5" s="1"/>
  <c r="E29" i="5" s="1"/>
  <c r="Y18" i="10" l="1"/>
  <c r="Q19" i="10"/>
  <c r="AT19" i="10" s="1"/>
  <c r="V18" i="10"/>
  <c r="T21" i="9"/>
  <c r="W21" i="9" s="1"/>
  <c r="U21" i="9"/>
  <c r="C14" i="5"/>
  <c r="C15" i="5" s="1"/>
  <c r="D16" i="5"/>
  <c r="D17" i="5" s="1"/>
  <c r="D18" i="5" s="1"/>
  <c r="D19" i="5" s="1"/>
  <c r="D20" i="5" s="1"/>
  <c r="D21" i="5" s="1"/>
  <c r="D22" i="5" s="1"/>
  <c r="D23" i="5" s="1"/>
  <c r="D24" i="5" s="1"/>
  <c r="D25" i="5" s="1"/>
  <c r="D26" i="5" s="1"/>
  <c r="D27" i="5" s="1"/>
  <c r="D28" i="5" s="1"/>
  <c r="D29" i="5" s="1"/>
  <c r="X18" i="10"/>
  <c r="P19" i="10" l="1"/>
  <c r="O19" i="10" s="1"/>
  <c r="N19" i="10" s="1"/>
  <c r="M19" i="10" s="1"/>
  <c r="L19" i="10" s="1"/>
  <c r="K19" i="10" s="1"/>
  <c r="J19" i="10" s="1"/>
  <c r="I19" i="10" s="1"/>
  <c r="H19" i="10" s="1"/>
  <c r="G19" i="10" s="1"/>
  <c r="F19" i="10" s="1"/>
  <c r="E19" i="10" s="1"/>
  <c r="D19" i="10" s="1"/>
  <c r="C19" i="10" s="1"/>
  <c r="B19" i="10" s="1"/>
  <c r="AN21" i="9"/>
  <c r="AJ21" i="9"/>
  <c r="AF21" i="9"/>
  <c r="AB21" i="9"/>
  <c r="AP21" i="9"/>
  <c r="AL21" i="9"/>
  <c r="AD21" i="9"/>
  <c r="AO21" i="9"/>
  <c r="AK21" i="9"/>
  <c r="AG21" i="9"/>
  <c r="AC21" i="9"/>
  <c r="AQ21" i="9"/>
  <c r="AM21" i="9"/>
  <c r="AI21" i="9"/>
  <c r="AE21" i="9"/>
  <c r="AH21" i="9"/>
  <c r="B14" i="5"/>
  <c r="Y14" i="5" s="1" a="1"/>
  <c r="Y14" i="5" s="1"/>
  <c r="S14" i="5" s="1"/>
  <c r="C16" i="5"/>
  <c r="C17" i="5" s="1"/>
  <c r="C18" i="5" s="1"/>
  <c r="C19" i="5" s="1"/>
  <c r="C20" i="5" s="1"/>
  <c r="C21" i="5" s="1"/>
  <c r="C22" i="5" s="1"/>
  <c r="C23" i="5" s="1"/>
  <c r="C24" i="5" s="1"/>
  <c r="C25" i="5" s="1"/>
  <c r="C26" i="5" s="1"/>
  <c r="C27" i="5" s="1"/>
  <c r="C28" i="5" s="1"/>
  <c r="C29" i="5" s="1"/>
  <c r="R14" i="5"/>
  <c r="U19" i="10" l="1"/>
  <c r="T19" i="10"/>
  <c r="W19" i="10" s="1"/>
  <c r="AS21" i="9"/>
  <c r="Z21" i="9" a="1"/>
  <c r="Z21" i="9" s="1"/>
  <c r="W14" i="5"/>
  <c r="T14" i="5"/>
  <c r="U14" i="5"/>
  <c r="AA10" i="5"/>
  <c r="B15" i="5"/>
  <c r="Y15" i="5" s="1" a="1"/>
  <c r="Y15" i="5" s="1"/>
  <c r="X24" i="5" s="1"/>
  <c r="X23" i="5"/>
  <c r="Z10" i="5"/>
  <c r="AO19" i="10" l="1"/>
  <c r="AN19" i="10"/>
  <c r="AQ19" i="10"/>
  <c r="AD19" i="10"/>
  <c r="AJ19" i="10"/>
  <c r="AM19" i="10"/>
  <c r="AP19" i="10"/>
  <c r="AG19" i="10"/>
  <c r="AF19" i="10"/>
  <c r="AI19" i="10"/>
  <c r="AL19" i="10"/>
  <c r="AK19" i="10"/>
  <c r="AC19" i="10"/>
  <c r="AB19" i="10"/>
  <c r="AE19" i="10"/>
  <c r="AH19" i="10"/>
  <c r="V21" i="9"/>
  <c r="Q22" i="9"/>
  <c r="AT22" i="9" s="1"/>
  <c r="Y21" i="9"/>
  <c r="B16" i="5"/>
  <c r="B17" i="5" s="1"/>
  <c r="Z11" i="5"/>
  <c r="S15" i="5"/>
  <c r="X21" i="9"/>
  <c r="R15" i="5"/>
  <c r="AS19" i="10" l="1"/>
  <c r="Z19" i="10" a="1"/>
  <c r="Z19" i="10" s="1"/>
  <c r="P22" i="9"/>
  <c r="O22" i="9" s="1"/>
  <c r="N22" i="9" s="1"/>
  <c r="M22" i="9" s="1"/>
  <c r="L22" i="9" s="1"/>
  <c r="K22" i="9" s="1"/>
  <c r="J22" i="9" s="1"/>
  <c r="I22" i="9" s="1"/>
  <c r="H22" i="9" s="1"/>
  <c r="G22" i="9" s="1"/>
  <c r="F22" i="9" s="1"/>
  <c r="E22" i="9" s="1"/>
  <c r="D22" i="9" s="1"/>
  <c r="C22" i="9" s="1"/>
  <c r="B22" i="9" s="1"/>
  <c r="Y16" i="5" a="1"/>
  <c r="Y16" i="5" s="1"/>
  <c r="X25" i="5" s="1"/>
  <c r="B18" i="5"/>
  <c r="Y17" i="5" a="1"/>
  <c r="Y17" i="5" s="1"/>
  <c r="V19" i="10" l="1"/>
  <c r="Y19" i="10"/>
  <c r="Q20" i="10"/>
  <c r="AT20" i="10" s="1"/>
  <c r="U22" i="9"/>
  <c r="T22" i="9"/>
  <c r="S16" i="5"/>
  <c r="X26" i="5"/>
  <c r="S17" i="5"/>
  <c r="B19" i="5"/>
  <c r="Y18" i="5" a="1"/>
  <c r="Y18" i="5" s="1"/>
  <c r="R16" i="5"/>
  <c r="R17" i="5"/>
  <c r="X19" i="10"/>
  <c r="P20" i="10" l="1"/>
  <c r="O20" i="10" s="1"/>
  <c r="N20" i="10" s="1"/>
  <c r="M20" i="10" s="1"/>
  <c r="L20" i="10" s="1"/>
  <c r="K20" i="10" s="1"/>
  <c r="J20" i="10" s="1"/>
  <c r="I20" i="10" s="1"/>
  <c r="H20" i="10" s="1"/>
  <c r="G20" i="10" s="1"/>
  <c r="F20" i="10" s="1"/>
  <c r="E20" i="10" s="1"/>
  <c r="D20" i="10" s="1"/>
  <c r="C20" i="10" s="1"/>
  <c r="B20" i="10" s="1"/>
  <c r="U20" i="10" s="1"/>
  <c r="AP25" i="9"/>
  <c r="AQ25" i="9"/>
  <c r="AJ25" i="9"/>
  <c r="AM25" i="9"/>
  <c r="AN25" i="9"/>
  <c r="AO25" i="9"/>
  <c r="AK25" i="9"/>
  <c r="AD25" i="9"/>
  <c r="AH25" i="9"/>
  <c r="AF25" i="9"/>
  <c r="AI25" i="9"/>
  <c r="AC25" i="9"/>
  <c r="AG25" i="9"/>
  <c r="AB25" i="9"/>
  <c r="AE25" i="9"/>
  <c r="AL25" i="9"/>
  <c r="W22" i="9"/>
  <c r="AN22" i="9" s="1"/>
  <c r="X27" i="5"/>
  <c r="S18" i="5"/>
  <c r="B20" i="5"/>
  <c r="Y19" i="5" a="1"/>
  <c r="Y19" i="5" s="1"/>
  <c r="R18" i="5"/>
  <c r="T20" i="10" l="1"/>
  <c r="W20" i="10" s="1"/>
  <c r="AD20" i="10" s="1"/>
  <c r="AS25" i="9"/>
  <c r="AU18" i="9" s="1"/>
  <c r="AC22" i="9"/>
  <c r="AB22" i="9"/>
  <c r="AE22" i="9"/>
  <c r="AD22" i="9"/>
  <c r="AL22" i="9"/>
  <c r="AM22" i="9"/>
  <c r="AK22" i="9"/>
  <c r="AJ22" i="9"/>
  <c r="AH22" i="9"/>
  <c r="AI22" i="9"/>
  <c r="AG22" i="9"/>
  <c r="AF22" i="9"/>
  <c r="AP22" i="9"/>
  <c r="AQ22" i="9"/>
  <c r="AO22" i="9"/>
  <c r="X28" i="5"/>
  <c r="S19" i="5"/>
  <c r="B21" i="5"/>
  <c r="Y20" i="5" a="1"/>
  <c r="Y20" i="5" s="1"/>
  <c r="R19" i="5"/>
  <c r="AU19" i="9"/>
  <c r="AP20" i="10" l="1"/>
  <c r="AH20" i="10"/>
  <c r="AI20" i="10"/>
  <c r="AE20" i="10"/>
  <c r="AM20" i="10"/>
  <c r="AQ20" i="10"/>
  <c r="AL20" i="10"/>
  <c r="AB20" i="10"/>
  <c r="AJ20" i="10"/>
  <c r="AN20" i="10"/>
  <c r="AF20" i="10"/>
  <c r="AG20" i="10"/>
  <c r="AC20" i="10"/>
  <c r="AK20" i="10"/>
  <c r="AO20" i="10"/>
  <c r="AS22" i="9"/>
  <c r="AU15" i="9" s="1"/>
  <c r="Z22" i="9" a="1"/>
  <c r="Z22" i="9" s="1"/>
  <c r="V22" i="9" s="1"/>
  <c r="X29" i="5"/>
  <c r="S20" i="5"/>
  <c r="B22" i="5"/>
  <c r="Y21" i="5" a="1"/>
  <c r="Y21" i="5" s="1"/>
  <c r="S21" i="5" s="1"/>
  <c r="R21" i="5"/>
  <c r="R20" i="5"/>
  <c r="AU16" i="9"/>
  <c r="AS20" i="10" l="1"/>
  <c r="Z20" i="10" a="1"/>
  <c r="Z20" i="10" s="1"/>
  <c r="Y20" i="10" s="1"/>
  <c r="Y22" i="9"/>
  <c r="B23" i="5"/>
  <c r="Y22" i="5" a="1"/>
  <c r="Y22" i="5" s="1"/>
  <c r="S22" i="5" s="1"/>
  <c r="R22" i="5"/>
  <c r="X22" i="9"/>
  <c r="X20" i="10"/>
  <c r="V20" i="10" l="1"/>
  <c r="Q21" i="10"/>
  <c r="AT21" i="10" s="1"/>
  <c r="B24" i="5"/>
  <c r="Y23" i="5" a="1"/>
  <c r="Y23" i="5" s="1"/>
  <c r="S23" i="5" s="1"/>
  <c r="R23" i="5"/>
  <c r="P21" i="10" l="1"/>
  <c r="O21" i="10" s="1"/>
  <c r="N21" i="10" s="1"/>
  <c r="M21" i="10" s="1"/>
  <c r="L21" i="10" s="1"/>
  <c r="K21" i="10" s="1"/>
  <c r="J21" i="10" s="1"/>
  <c r="I21" i="10" s="1"/>
  <c r="H21" i="10" s="1"/>
  <c r="G21" i="10" s="1"/>
  <c r="F21" i="10" s="1"/>
  <c r="E21" i="10" s="1"/>
  <c r="D21" i="10" s="1"/>
  <c r="C21" i="10" s="1"/>
  <c r="B21" i="10" s="1"/>
  <c r="U21" i="10" s="1"/>
  <c r="B25" i="5"/>
  <c r="Y24" i="5" a="1"/>
  <c r="Y24" i="5" s="1"/>
  <c r="S24" i="5" s="1"/>
  <c r="R24" i="5"/>
  <c r="T21" i="10" l="1"/>
  <c r="B26" i="5"/>
  <c r="Y25" i="5" a="1"/>
  <c r="Y25" i="5" s="1"/>
  <c r="S25" i="5" s="1"/>
  <c r="R25" i="5"/>
  <c r="W21" i="10" l="1"/>
  <c r="AN21" i="10" s="1"/>
  <c r="B27" i="5"/>
  <c r="Y26" i="5" a="1"/>
  <c r="Y26" i="5" s="1"/>
  <c r="S26" i="5" s="1"/>
  <c r="R26" i="5"/>
  <c r="AE21" i="10" l="1"/>
  <c r="AI21" i="10"/>
  <c r="AM21" i="10"/>
  <c r="AB21" i="10"/>
  <c r="AJ21" i="10"/>
  <c r="AC21" i="10"/>
  <c r="AG21" i="10"/>
  <c r="AK21" i="10"/>
  <c r="AO21" i="10"/>
  <c r="AF21" i="10"/>
  <c r="AP21" i="10"/>
  <c r="AD21" i="10"/>
  <c r="AH21" i="10"/>
  <c r="AL21" i="10"/>
  <c r="AQ21" i="10"/>
  <c r="B28" i="5"/>
  <c r="Y27" i="5" a="1"/>
  <c r="Y27" i="5" s="1"/>
  <c r="S27" i="5" s="1"/>
  <c r="R27" i="5"/>
  <c r="AS21" i="10" l="1"/>
  <c r="Z21" i="10" a="1"/>
  <c r="Z21" i="10" s="1"/>
  <c r="Y21" i="10" s="1"/>
  <c r="B29" i="5"/>
  <c r="Y29" i="5" s="1" a="1"/>
  <c r="Y29" i="5" s="1"/>
  <c r="S29" i="5" s="1"/>
  <c r="Y28" i="5" a="1"/>
  <c r="Y28" i="5" s="1"/>
  <c r="S28" i="5" s="1"/>
  <c r="R29" i="5"/>
  <c r="R28" i="5"/>
  <c r="X21" i="10"/>
  <c r="Q22" i="10" l="1"/>
  <c r="AT22" i="10" s="1"/>
  <c r="V21" i="10"/>
  <c r="X14" i="7"/>
  <c r="Q15" i="7"/>
  <c r="P22" i="10" l="1"/>
  <c r="O22" i="10" s="1"/>
  <c r="N22" i="10" s="1"/>
  <c r="M22" i="10" s="1"/>
  <c r="L22" i="10" s="1"/>
  <c r="K22" i="10" s="1"/>
  <c r="J22" i="10" s="1"/>
  <c r="I22" i="10" s="1"/>
  <c r="H22" i="10" s="1"/>
  <c r="G22" i="10" s="1"/>
  <c r="F22" i="10" s="1"/>
  <c r="E22" i="10" s="1"/>
  <c r="D22" i="10" s="1"/>
  <c r="C22" i="10" s="1"/>
  <c r="B22" i="10" s="1"/>
  <c r="U22" i="10" s="1"/>
  <c r="Y17" i="7" a="1"/>
  <c r="Y17" i="7" s="1"/>
  <c r="X17" i="7" s="1"/>
  <c r="P15" i="7"/>
  <c r="O15" i="7"/>
  <c r="T22" i="10" l="1"/>
  <c r="W22" i="10" s="1"/>
  <c r="S17" i="7"/>
  <c r="Y18" i="7" a="1"/>
  <c r="Y18" i="7" s="1"/>
  <c r="AA10" i="7"/>
  <c r="U14" i="7"/>
  <c r="T14" i="7"/>
  <c r="S14" i="7"/>
  <c r="R14" i="7" s="1"/>
  <c r="R17" i="7"/>
  <c r="N15" i="7"/>
  <c r="Z10" i="7"/>
  <c r="AC25" i="10" l="1"/>
  <c r="AB25" i="10"/>
  <c r="AG25" i="10"/>
  <c r="AN25" i="10"/>
  <c r="AF25" i="10"/>
  <c r="AP25" i="10"/>
  <c r="AH25" i="10"/>
  <c r="AL25" i="10"/>
  <c r="AD25" i="10"/>
  <c r="AJ25" i="10"/>
  <c r="AI25" i="10"/>
  <c r="AO25" i="10"/>
  <c r="AK25" i="10"/>
  <c r="AM25" i="10"/>
  <c r="AE25" i="10"/>
  <c r="AO22" i="10"/>
  <c r="AB22" i="10"/>
  <c r="AC22" i="10"/>
  <c r="AD22" i="10"/>
  <c r="AE22" i="10"/>
  <c r="AJ22" i="10"/>
  <c r="AP22" i="10"/>
  <c r="AL22" i="10"/>
  <c r="AI22" i="10"/>
  <c r="AM22" i="10"/>
  <c r="AK22" i="10"/>
  <c r="AH22" i="10"/>
  <c r="AF22" i="10"/>
  <c r="AG22" i="10"/>
  <c r="AN22" i="10"/>
  <c r="AQ22" i="10"/>
  <c r="X18" i="7"/>
  <c r="S18" i="7"/>
  <c r="Y19" i="7" a="1"/>
  <c r="Y19" i="7" s="1"/>
  <c r="X19" i="7" s="1"/>
  <c r="Z11" i="7"/>
  <c r="W14" i="7"/>
  <c r="R18" i="7"/>
  <c r="M15" i="7"/>
  <c r="Z22" i="10" l="1" a="1"/>
  <c r="Z22" i="10" s="1"/>
  <c r="V22" i="10" s="1"/>
  <c r="AQ25" i="10" s="1"/>
  <c r="AS25" i="10" s="1"/>
  <c r="AU18" i="10" s="1"/>
  <c r="AS22" i="10"/>
  <c r="AU15" i="10" s="1"/>
  <c r="Y20" i="7" a="1"/>
  <c r="Y20" i="7" s="1"/>
  <c r="S19" i="7"/>
  <c r="R19" i="7"/>
  <c r="L15" i="7"/>
  <c r="AU19" i="10"/>
  <c r="AU16" i="10"/>
  <c r="Y22" i="10" l="1"/>
  <c r="X20" i="7"/>
  <c r="S20" i="7"/>
  <c r="Y21" i="7" a="1"/>
  <c r="Y21" i="7" s="1"/>
  <c r="R20" i="7"/>
  <c r="K15" i="7"/>
  <c r="X22" i="10"/>
  <c r="Y22" i="7" l="1" a="1"/>
  <c r="Y22" i="7" s="1"/>
  <c r="X21" i="7"/>
  <c r="S21" i="7"/>
  <c r="R21" i="7"/>
  <c r="J15" i="7"/>
  <c r="I15" i="7"/>
  <c r="X22" i="7" l="1"/>
  <c r="S22" i="7"/>
  <c r="Y23" i="7" a="1"/>
  <c r="Y23" i="7" s="1"/>
  <c r="R22" i="7"/>
  <c r="H15" i="7"/>
  <c r="Y24" i="7" l="1" a="1"/>
  <c r="Y24" i="7" s="1"/>
  <c r="X23" i="7"/>
  <c r="S23" i="7"/>
  <c r="R23" i="7"/>
  <c r="G15" i="7"/>
  <c r="X24" i="7" l="1"/>
  <c r="S24" i="7"/>
  <c r="Y25" i="7" a="1"/>
  <c r="Y25" i="7" s="1"/>
  <c r="R24" i="7"/>
  <c r="F15" i="7"/>
  <c r="Y26" i="7" l="1" a="1"/>
  <c r="Y26" i="7" s="1"/>
  <c r="X25" i="7"/>
  <c r="S25" i="7"/>
  <c r="R25" i="7"/>
  <c r="E15" i="7"/>
  <c r="D15" i="7"/>
  <c r="X26" i="7" l="1"/>
  <c r="S26" i="7"/>
  <c r="Y27" i="7" a="1"/>
  <c r="Y27" i="7" s="1"/>
  <c r="R26" i="7"/>
  <c r="C15" i="7"/>
  <c r="X27" i="7" l="1"/>
  <c r="S27" i="7"/>
  <c r="Y29" i="7" a="1"/>
  <c r="Y29" i="7" s="1"/>
  <c r="Y28" i="7" a="1"/>
  <c r="Y28" i="7" s="1"/>
  <c r="R27" i="7"/>
  <c r="B15" i="7"/>
  <c r="X28" i="7" l="1"/>
  <c r="S28" i="7"/>
  <c r="X29" i="7"/>
  <c r="S29" i="7"/>
  <c r="R28" i="7"/>
  <c r="R29" i="7"/>
  <c r="Y15" i="7"/>
  <c r="S15" i="7" l="1"/>
  <c r="R15" i="7" s="1"/>
  <c r="X15" i="7"/>
  <c r="P16" i="7"/>
  <c r="T9" i="8" l="1"/>
  <c r="V9" i="8" s="1"/>
  <c r="U9" i="8"/>
  <c r="Q16" i="7"/>
  <c r="O16" i="7"/>
  <c r="AM9" i="8" l="1"/>
  <c r="AI9" i="8"/>
  <c r="AE9" i="8"/>
  <c r="AA9" i="8"/>
  <c r="AN9" i="8"/>
  <c r="AH9" i="8"/>
  <c r="AC9" i="8"/>
  <c r="AL9" i="8"/>
  <c r="AG9" i="8"/>
  <c r="AB9" i="8"/>
  <c r="AJ9" i="8"/>
  <c r="AP9" i="8"/>
  <c r="AF9" i="8"/>
  <c r="AO9" i="8"/>
  <c r="AD9" i="8"/>
  <c r="AK9" i="8"/>
  <c r="N16" i="7"/>
  <c r="M16" i="7"/>
  <c r="Y9" i="8" l="1" a="1"/>
  <c r="Y9" i="8" s="1"/>
  <c r="L16" i="7"/>
  <c r="Q10" i="8" l="1"/>
  <c r="P10" i="8" s="1"/>
  <c r="O10" i="8" s="1"/>
  <c r="N10" i="8" s="1"/>
  <c r="M10" i="8" s="1"/>
  <c r="L10" i="8" s="1"/>
  <c r="K10" i="8" s="1"/>
  <c r="J10" i="8" s="1"/>
  <c r="I10" i="8" s="1"/>
  <c r="H10" i="8" s="1"/>
  <c r="G10" i="8" s="1"/>
  <c r="F10" i="8" s="1"/>
  <c r="E10" i="8" s="1"/>
  <c r="D10" i="8" s="1"/>
  <c r="C10" i="8" s="1"/>
  <c r="B10" i="8" s="1"/>
  <c r="X9" i="8"/>
  <c r="W9" i="8"/>
  <c r="K16" i="7"/>
  <c r="AR10" i="8" l="1"/>
  <c r="U10" i="8"/>
  <c r="J16" i="7"/>
  <c r="T10" i="8" l="1"/>
  <c r="V10" i="8" s="1"/>
  <c r="AM10" i="8" s="1"/>
  <c r="I16" i="7"/>
  <c r="AG10" i="8" l="1"/>
  <c r="AN10" i="8"/>
  <c r="AD10" i="8"/>
  <c r="AE10" i="8"/>
  <c r="AO10" i="8"/>
  <c r="AF10" i="8"/>
  <c r="AK10" i="8"/>
  <c r="AL10" i="8"/>
  <c r="AA10" i="8"/>
  <c r="AP10" i="8"/>
  <c r="AC10" i="8"/>
  <c r="AJ10" i="8"/>
  <c r="AB10" i="8"/>
  <c r="AH10" i="8"/>
  <c r="AI10" i="8"/>
  <c r="H16" i="7"/>
  <c r="Y10" i="8" l="1" a="1"/>
  <c r="Y10" i="8" s="1"/>
  <c r="G16" i="7"/>
  <c r="Q11" i="8" l="1"/>
  <c r="P11" i="8" s="1"/>
  <c r="O11" i="8" s="1"/>
  <c r="N11" i="8" s="1"/>
  <c r="M11" i="8" s="1"/>
  <c r="L11" i="8" s="1"/>
  <c r="K11" i="8" s="1"/>
  <c r="J11" i="8" s="1"/>
  <c r="I11" i="8" s="1"/>
  <c r="H11" i="8" s="1"/>
  <c r="G11" i="8" s="1"/>
  <c r="F11" i="8" s="1"/>
  <c r="E11" i="8" s="1"/>
  <c r="D11" i="8" s="1"/>
  <c r="C11" i="8" s="1"/>
  <c r="B11" i="8" s="1"/>
  <c r="X10" i="8"/>
  <c r="W10" i="8"/>
  <c r="F16" i="7"/>
  <c r="AR11" i="8" l="1"/>
  <c r="U11" i="8"/>
  <c r="E16" i="7"/>
  <c r="T11" i="8" l="1"/>
  <c r="V11" i="8" s="1"/>
  <c r="AG11" i="8" s="1"/>
  <c r="D16" i="7"/>
  <c r="AE11" i="8" l="1"/>
  <c r="AF11" i="8"/>
  <c r="AC11" i="8"/>
  <c r="AA11" i="8"/>
  <c r="AM11" i="8"/>
  <c r="AI11" i="8"/>
  <c r="AD11" i="8"/>
  <c r="AO11" i="8"/>
  <c r="AN11" i="8"/>
  <c r="AH11" i="8"/>
  <c r="AJ11" i="8"/>
  <c r="AB11" i="8"/>
  <c r="AL11" i="8"/>
  <c r="AK11" i="8"/>
  <c r="AP11" i="8"/>
  <c r="C16" i="7"/>
  <c r="Y11" i="8" l="1" a="1"/>
  <c r="Y11" i="8" s="1"/>
  <c r="B16" i="7"/>
  <c r="Y16" i="7" l="1" a="1"/>
  <c r="Y16" i="7" s="1"/>
  <c r="Q12" i="8"/>
  <c r="P12" i="8" s="1"/>
  <c r="O12" i="8" s="1"/>
  <c r="N12" i="8" s="1"/>
  <c r="M12" i="8" s="1"/>
  <c r="L12" i="8" s="1"/>
  <c r="K12" i="8" s="1"/>
  <c r="J12" i="8" s="1"/>
  <c r="I12" i="8" s="1"/>
  <c r="H12" i="8" s="1"/>
  <c r="G12" i="8" s="1"/>
  <c r="F12" i="8" s="1"/>
  <c r="E12" i="8" s="1"/>
  <c r="D12" i="8" s="1"/>
  <c r="C12" i="8" s="1"/>
  <c r="B12" i="8" s="1"/>
  <c r="X11" i="8"/>
  <c r="W11" i="8"/>
  <c r="S16" i="7" l="1"/>
  <c r="R16" i="7" s="1"/>
  <c r="X16" i="7"/>
  <c r="AR12" i="8"/>
  <c r="U12" i="8"/>
  <c r="T12" i="8" l="1"/>
  <c r="V12" i="8" s="1"/>
  <c r="AM12" i="8" s="1"/>
  <c r="AE12" i="8" l="1"/>
  <c r="AP12" i="8"/>
  <c r="AN12" i="8"/>
  <c r="AL12" i="8"/>
  <c r="AI12" i="8"/>
  <c r="AD12" i="8"/>
  <c r="AC12" i="8"/>
  <c r="AJ12" i="8"/>
  <c r="AA12" i="8"/>
  <c r="AF12" i="8"/>
  <c r="AK12" i="8"/>
  <c r="AH12" i="8"/>
  <c r="AO12" i="8"/>
  <c r="AB12" i="8"/>
  <c r="AG12" i="8"/>
  <c r="Y12" i="8" l="1" a="1"/>
  <c r="Y12" i="8" s="1"/>
  <c r="Q13" i="8" l="1"/>
  <c r="P13" i="8" s="1"/>
  <c r="O13" i="8" s="1"/>
  <c r="N13" i="8" s="1"/>
  <c r="M13" i="8" s="1"/>
  <c r="L13" i="8" s="1"/>
  <c r="K13" i="8" s="1"/>
  <c r="J13" i="8" s="1"/>
  <c r="I13" i="8" s="1"/>
  <c r="H13" i="8" s="1"/>
  <c r="G13" i="8" s="1"/>
  <c r="F13" i="8" s="1"/>
  <c r="E13" i="8" s="1"/>
  <c r="D13" i="8" s="1"/>
  <c r="C13" i="8" s="1"/>
  <c r="B13" i="8" s="1"/>
  <c r="X12" i="8"/>
  <c r="W12" i="8"/>
  <c r="AR13" i="8" l="1"/>
  <c r="U13" i="8"/>
  <c r="T13" i="8" l="1"/>
  <c r="V13" i="8" s="1"/>
  <c r="AA13" i="8" s="1"/>
  <c r="AD13" i="8" l="1"/>
  <c r="AB13" i="8"/>
  <c r="AL13" i="8"/>
  <c r="AN13" i="8"/>
  <c r="AF13" i="8"/>
  <c r="AI13" i="8"/>
  <c r="AG13" i="8"/>
  <c r="AJ13" i="8"/>
  <c r="AM13" i="8"/>
  <c r="AO13" i="8"/>
  <c r="AC13" i="8"/>
  <c r="AK13" i="8"/>
  <c r="AP13" i="8"/>
  <c r="AH13" i="8"/>
  <c r="AE13" i="8"/>
  <c r="Y13" i="8" l="1" a="1"/>
  <c r="Y13" i="8" s="1"/>
  <c r="Q14" i="8" l="1"/>
  <c r="P14" i="8" s="1"/>
  <c r="O14" i="8" s="1"/>
  <c r="N14" i="8" s="1"/>
  <c r="M14" i="8" s="1"/>
  <c r="L14" i="8" s="1"/>
  <c r="K14" i="8" s="1"/>
  <c r="J14" i="8" s="1"/>
  <c r="I14" i="8" s="1"/>
  <c r="H14" i="8" s="1"/>
  <c r="G14" i="8" s="1"/>
  <c r="F14" i="8" s="1"/>
  <c r="E14" i="8" s="1"/>
  <c r="D14" i="8" s="1"/>
  <c r="C14" i="8" s="1"/>
  <c r="B14" i="8" s="1"/>
  <c r="U14" i="8" s="1"/>
  <c r="X13" i="8"/>
  <c r="W13" i="8"/>
  <c r="AR14" i="8" l="1"/>
  <c r="T14" i="8"/>
  <c r="V14" i="8" s="1"/>
  <c r="AE14" i="8" l="1"/>
  <c r="AP14" i="8"/>
  <c r="AK14" i="8"/>
  <c r="AG14" i="8"/>
  <c r="AM14" i="8"/>
  <c r="AL14" i="8"/>
  <c r="AO14" i="8"/>
  <c r="AD14" i="8"/>
  <c r="AN14" i="8"/>
  <c r="AJ14" i="8"/>
  <c r="AF14" i="8"/>
  <c r="AC14" i="8"/>
  <c r="AI14" i="8"/>
  <c r="AA14" i="8"/>
  <c r="AB14" i="8"/>
  <c r="AH14" i="8"/>
  <c r="Y14" i="8" l="1" a="1"/>
  <c r="Y14" i="8" s="1"/>
  <c r="Q15" i="8" l="1"/>
  <c r="P15" i="8" s="1"/>
  <c r="O15" i="8" s="1"/>
  <c r="N15" i="8" s="1"/>
  <c r="M15" i="8" s="1"/>
  <c r="L15" i="8" s="1"/>
  <c r="K15" i="8" s="1"/>
  <c r="J15" i="8" s="1"/>
  <c r="I15" i="8" s="1"/>
  <c r="H15" i="8" s="1"/>
  <c r="G15" i="8" s="1"/>
  <c r="F15" i="8" s="1"/>
  <c r="E15" i="8" s="1"/>
  <c r="D15" i="8" s="1"/>
  <c r="C15" i="8" s="1"/>
  <c r="B15" i="8" s="1"/>
  <c r="X14" i="8"/>
  <c r="W14" i="8"/>
  <c r="U15" i="8" l="1"/>
  <c r="T15" i="8"/>
  <c r="V15" i="8" s="1"/>
  <c r="AI15" i="8" s="1"/>
  <c r="AR15" i="8"/>
  <c r="AH15" i="8" l="1"/>
  <c r="AD15" i="8"/>
  <c r="AP15" i="8"/>
  <c r="AG15" i="8"/>
  <c r="AJ15" i="8"/>
  <c r="AN15" i="8"/>
  <c r="AC15" i="8"/>
  <c r="AE15" i="8"/>
  <c r="AB15" i="8"/>
  <c r="AO15" i="8"/>
  <c r="AF15" i="8"/>
  <c r="AL15" i="8"/>
  <c r="AA15" i="8"/>
  <c r="AM15" i="8"/>
  <c r="AK15" i="8"/>
  <c r="Y15" i="8" l="1" a="1"/>
  <c r="Y15" i="8" s="1"/>
  <c r="AS15" i="8"/>
  <c r="AS16" i="8"/>
  <c r="Q16" i="8" l="1"/>
  <c r="P16" i="8" s="1"/>
  <c r="O16" i="8" s="1"/>
  <c r="N16" i="8" s="1"/>
  <c r="M16" i="8" s="1"/>
  <c r="L16" i="8" s="1"/>
  <c r="K16" i="8" s="1"/>
  <c r="J16" i="8" s="1"/>
  <c r="I16" i="8" s="1"/>
  <c r="H16" i="8" s="1"/>
  <c r="G16" i="8" s="1"/>
  <c r="F16" i="8" s="1"/>
  <c r="E16" i="8" s="1"/>
  <c r="D16" i="8" s="1"/>
  <c r="C16" i="8" s="1"/>
  <c r="B16" i="8" s="1"/>
  <c r="X15" i="8"/>
  <c r="W15" i="8"/>
  <c r="AR16" i="8" l="1"/>
  <c r="U16" i="8"/>
  <c r="T16" i="8"/>
  <c r="V16" i="8" s="1"/>
  <c r="AC16" i="8" s="1"/>
  <c r="AI16" i="8" l="1"/>
  <c r="AB16" i="8"/>
  <c r="AL16" i="8"/>
  <c r="AN16" i="8"/>
  <c r="AH16" i="8"/>
  <c r="AK16" i="8"/>
  <c r="AO16" i="8"/>
  <c r="AG16" i="8"/>
  <c r="AD16" i="8"/>
  <c r="AA16" i="8"/>
  <c r="AF16" i="8"/>
  <c r="AM16" i="8"/>
  <c r="AP16" i="8"/>
  <c r="AJ16" i="8"/>
  <c r="AE16" i="8"/>
  <c r="Y16" i="8" l="1" a="1"/>
  <c r="Y16" i="8" s="1"/>
  <c r="Q17" i="8" l="1"/>
  <c r="AR17" i="8" s="1"/>
  <c r="X16" i="8"/>
  <c r="W16" i="8"/>
  <c r="P17" i="8" l="1"/>
  <c r="O17" i="8" s="1"/>
  <c r="N17" i="8" s="1"/>
  <c r="M17" i="8" s="1"/>
  <c r="L17" i="8" s="1"/>
  <c r="K17" i="8" s="1"/>
  <c r="J17" i="8" s="1"/>
  <c r="I17" i="8" s="1"/>
  <c r="H17" i="8" s="1"/>
  <c r="G17" i="8" s="1"/>
  <c r="F17" i="8" s="1"/>
  <c r="E17" i="8" s="1"/>
  <c r="D17" i="8" s="1"/>
  <c r="C17" i="8" s="1"/>
  <c r="B17" i="8" s="1"/>
  <c r="U17" i="8" s="1"/>
  <c r="T17" i="8" l="1"/>
  <c r="V17" i="8" s="1"/>
  <c r="AI17" i="8" s="1"/>
  <c r="AL17" i="8" l="1"/>
  <c r="AP17" i="8"/>
  <c r="AD17" i="8"/>
  <c r="AN17" i="8"/>
  <c r="AO17" i="8"/>
  <c r="AF17" i="8"/>
  <c r="AB17" i="8"/>
  <c r="AC17" i="8"/>
  <c r="AM17" i="8"/>
  <c r="AG17" i="8"/>
  <c r="AK17" i="8"/>
  <c r="AE17" i="8"/>
  <c r="AA17" i="8"/>
  <c r="AH17" i="8"/>
  <c r="AJ17" i="8"/>
  <c r="Y17" i="8" l="1" a="1"/>
  <c r="Y17" i="8" s="1"/>
  <c r="Q18" i="8" s="1"/>
  <c r="P18" i="8" s="1"/>
  <c r="O18" i="8" s="1"/>
  <c r="N18" i="8" s="1"/>
  <c r="M18" i="8" s="1"/>
  <c r="L18" i="8" s="1"/>
  <c r="K18" i="8" s="1"/>
  <c r="J18" i="8" s="1"/>
  <c r="I18" i="8" s="1"/>
  <c r="H18" i="8" s="1"/>
  <c r="G18" i="8" s="1"/>
  <c r="F18" i="8" s="1"/>
  <c r="E18" i="8" s="1"/>
  <c r="D18" i="8" s="1"/>
  <c r="C18" i="8" s="1"/>
  <c r="B18" i="8" s="1"/>
  <c r="X17" i="8" l="1"/>
  <c r="AR18" i="8"/>
  <c r="U18" i="8"/>
  <c r="W17" i="8"/>
  <c r="T18" i="8" l="1"/>
  <c r="V18" i="8" s="1"/>
  <c r="AF18" i="8" s="1"/>
  <c r="AA18" i="8" l="1"/>
  <c r="AH18" i="8"/>
  <c r="AI18" i="8"/>
  <c r="AE18" i="8"/>
  <c r="AG18" i="8"/>
  <c r="AO18" i="8"/>
  <c r="AB18" i="8"/>
  <c r="AL18" i="8"/>
  <c r="AN18" i="8"/>
  <c r="AJ18" i="8"/>
  <c r="AC18" i="8"/>
  <c r="AP18" i="8"/>
  <c r="AD18" i="8"/>
  <c r="AM18" i="8"/>
  <c r="AK18" i="8"/>
  <c r="Y18" i="8" l="1" a="1"/>
  <c r="Y18" i="8" s="1"/>
  <c r="Q19" i="8" l="1"/>
  <c r="P19" i="8" s="1"/>
  <c r="O19" i="8" s="1"/>
  <c r="N19" i="8" s="1"/>
  <c r="M19" i="8" s="1"/>
  <c r="L19" i="8" s="1"/>
  <c r="K19" i="8" s="1"/>
  <c r="J19" i="8" s="1"/>
  <c r="I19" i="8" s="1"/>
  <c r="H19" i="8" s="1"/>
  <c r="G19" i="8" s="1"/>
  <c r="F19" i="8" s="1"/>
  <c r="E19" i="8" s="1"/>
  <c r="D19" i="8" s="1"/>
  <c r="C19" i="8" s="1"/>
  <c r="B19" i="8" s="1"/>
  <c r="X18" i="8"/>
  <c r="W18" i="8"/>
  <c r="AR19" i="8" l="1"/>
  <c r="U19" i="8"/>
  <c r="T19" i="8" l="1"/>
  <c r="V19" i="8" s="1"/>
  <c r="AI19" i="8" s="1"/>
  <c r="AD19" i="8" l="1"/>
  <c r="AM19" i="8"/>
  <c r="AH19" i="8"/>
  <c r="AO19" i="8"/>
  <c r="AN19" i="8"/>
  <c r="AJ19" i="8"/>
  <c r="AB19" i="8"/>
  <c r="AF19" i="8"/>
  <c r="AA19" i="8"/>
  <c r="AP19" i="8"/>
  <c r="AL19" i="8"/>
  <c r="AK19" i="8"/>
  <c r="AC19" i="8"/>
  <c r="AG19" i="8"/>
  <c r="AE19" i="8"/>
  <c r="Y19" i="8" l="1" a="1"/>
  <c r="Y19" i="8" s="1"/>
  <c r="Q20" i="8" l="1"/>
  <c r="AR20" i="8" s="1"/>
  <c r="X19" i="8"/>
  <c r="W19" i="8"/>
  <c r="P20" i="8" l="1"/>
  <c r="O20" i="8" s="1"/>
  <c r="N20" i="8" s="1"/>
  <c r="M20" i="8" s="1"/>
  <c r="L20" i="8" s="1"/>
  <c r="K20" i="8" s="1"/>
  <c r="J20" i="8" s="1"/>
  <c r="I20" i="8" s="1"/>
  <c r="H20" i="8" s="1"/>
  <c r="G20" i="8" s="1"/>
  <c r="F20" i="8" s="1"/>
  <c r="E20" i="8" s="1"/>
  <c r="D20" i="8" s="1"/>
  <c r="C20" i="8" s="1"/>
  <c r="B20" i="8" s="1"/>
  <c r="U20" i="8" s="1"/>
  <c r="T20" i="8" l="1"/>
  <c r="V20" i="8" s="1"/>
  <c r="AM20" i="8" s="1"/>
  <c r="AF20" i="8" l="1"/>
  <c r="AA20" i="8"/>
  <c r="AJ20" i="8"/>
  <c r="AE20" i="8"/>
  <c r="AC20" i="8"/>
  <c r="AG20" i="8"/>
  <c r="AL20" i="8"/>
  <c r="AP20" i="8"/>
  <c r="AB20" i="8"/>
  <c r="AO20" i="8"/>
  <c r="AD20" i="8"/>
  <c r="AI20" i="8"/>
  <c r="AH20" i="8"/>
  <c r="AN20" i="8"/>
  <c r="AK20" i="8"/>
  <c r="Y20" i="8" l="1" a="1"/>
  <c r="Y20" i="8" s="1"/>
  <c r="Q21" i="8" l="1"/>
  <c r="AR21" i="8" s="1"/>
  <c r="X20" i="8"/>
  <c r="W20" i="8"/>
  <c r="P21" i="8" l="1"/>
  <c r="O21" i="8" s="1"/>
  <c r="N21" i="8" s="1"/>
  <c r="M21" i="8" s="1"/>
  <c r="L21" i="8" s="1"/>
  <c r="K21" i="8" s="1"/>
  <c r="J21" i="8" s="1"/>
  <c r="I21" i="8" s="1"/>
  <c r="H21" i="8" s="1"/>
  <c r="G21" i="8" s="1"/>
  <c r="F21" i="8" s="1"/>
  <c r="E21" i="8" s="1"/>
  <c r="D21" i="8" s="1"/>
  <c r="C21" i="8" s="1"/>
  <c r="B21" i="8" s="1"/>
  <c r="U21" i="8" s="1"/>
  <c r="T21" i="8" l="1"/>
  <c r="V21" i="8" s="1"/>
  <c r="AA21" i="8" s="1"/>
  <c r="AP21" i="8" l="1"/>
  <c r="AC21" i="8"/>
  <c r="AB21" i="8"/>
  <c r="AK21" i="8"/>
  <c r="AO21" i="8"/>
  <c r="AE21" i="8"/>
  <c r="AG21" i="8"/>
  <c r="AJ21" i="8"/>
  <c r="AF21" i="8"/>
  <c r="AH21" i="8"/>
  <c r="AD21" i="8"/>
  <c r="AI21" i="8"/>
  <c r="AL21" i="8"/>
  <c r="AN21" i="8"/>
  <c r="AM21" i="8"/>
  <c r="Y21" i="8" l="1" a="1"/>
  <c r="Y21" i="8" s="1"/>
  <c r="X21" i="8" l="1"/>
  <c r="Q22" i="8"/>
  <c r="P22" i="8" s="1"/>
  <c r="O22" i="8" s="1"/>
  <c r="N22" i="8" s="1"/>
  <c r="M22" i="8" s="1"/>
  <c r="L22" i="8" s="1"/>
  <c r="K22" i="8" s="1"/>
  <c r="J22" i="8" s="1"/>
  <c r="I22" i="8" s="1"/>
  <c r="H22" i="8" s="1"/>
  <c r="G22" i="8" s="1"/>
  <c r="F22" i="8" s="1"/>
  <c r="E22" i="8" s="1"/>
  <c r="D22" i="8" s="1"/>
  <c r="C22" i="8" s="1"/>
  <c r="B22" i="8" s="1"/>
  <c r="T22" i="8" s="1"/>
  <c r="V22" i="8" s="1"/>
  <c r="AJ22" i="8" s="1"/>
  <c r="W21" i="8"/>
  <c r="AR22" i="8" l="1"/>
  <c r="AO22" i="8"/>
  <c r="AL22" i="8"/>
  <c r="AK22" i="8"/>
  <c r="AD22" i="8"/>
  <c r="AM22" i="8"/>
  <c r="AI22" i="8"/>
  <c r="AF22" i="8"/>
  <c r="AB22" i="8"/>
  <c r="AH22" i="8"/>
  <c r="AA22" i="8"/>
  <c r="AE22" i="8"/>
  <c r="AG22" i="8"/>
  <c r="U22" i="8"/>
  <c r="AC22" i="8"/>
  <c r="AP22" i="8"/>
  <c r="AN22" i="8"/>
  <c r="Y22" i="8" l="1" a="1"/>
  <c r="Y22" i="8" s="1"/>
  <c r="X22" i="8" s="1"/>
  <c r="W2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Plotz</author>
  </authors>
  <commentList>
    <comment ref="Y14" authorId="0" shapeId="0" xr:uid="{0B04423A-DC40-4B78-BDA9-9142A2BCDDED}">
      <text>
        <r>
          <rPr>
            <b/>
            <sz val="9"/>
            <color indexed="81"/>
            <rFont val="Tahoma"/>
            <family val="2"/>
          </rPr>
          <t>Need to remeasure based on rows 4&amp;5, shifted by each row here and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Plotz</author>
  </authors>
  <commentList>
    <comment ref="Y14" authorId="0" shapeId="0" xr:uid="{57F6D4C1-5B2B-4EB6-A556-C9B160DBC5A2}">
      <text>
        <r>
          <rPr>
            <b/>
            <sz val="9"/>
            <color indexed="81"/>
            <rFont val="Tahoma"/>
            <family val="2"/>
          </rPr>
          <t>Need to remeasure based on rows 4&amp;5, shifted by each row here and below</t>
        </r>
      </text>
    </comment>
  </commentList>
</comments>
</file>

<file path=xl/sharedStrings.xml><?xml version="1.0" encoding="utf-8"?>
<sst xmlns="http://schemas.openxmlformats.org/spreadsheetml/2006/main" count="350" uniqueCount="147">
  <si>
    <t>Quotient</t>
  </si>
  <si>
    <t>Remainder</t>
  </si>
  <si>
    <t>STEP1 Remove leading zeros</t>
  </si>
  <si>
    <t>Dividend</t>
  </si>
  <si>
    <t>Divisor</t>
  </si>
  <si>
    <t>STEP3 Check each row for quotent &amp; remainder</t>
  </si>
  <si>
    <t>Iteration1</t>
  </si>
  <si>
    <t>Iteration2</t>
  </si>
  <si>
    <t>Iteration3</t>
  </si>
  <si>
    <t>STEP2 Align and iterate, both steps on same row</t>
  </si>
  <si>
    <t>=SumSubtractIndividualCellsOfLessSignificantDigitsIsNegativeThenWrongAlignment</t>
  </si>
  <si>
    <t>Identify 1st zero</t>
  </si>
  <si>
    <t>Idendify next 1</t>
  </si>
  <si>
    <t>1st identification</t>
  </si>
  <si>
    <t>if Divisor is less</t>
  </si>
  <si>
    <t>than dividend</t>
  </si>
  <si>
    <t>when aligned to</t>
  </si>
  <si>
    <t>the left</t>
  </si>
  <si>
    <t>If its is not then</t>
  </si>
  <si>
    <t>shift right one</t>
  </si>
  <si>
    <t>Addition</t>
  </si>
  <si>
    <t>=MOD(BITXOR(T8,T9)+IF(OR(AND(U8=1,U9=1),AND(SUM(U8,U9)=1,U12=0)),1,0),2)</t>
  </si>
  <si>
    <t>Subtraction with 1's Compliment</t>
  </si>
  <si>
    <t>1's Compliment</t>
  </si>
  <si>
    <t>Add</t>
  </si>
  <si>
    <t>9 bit comparison</t>
  </si>
  <si>
    <t>4 bit comparison</t>
  </si>
  <si>
    <t>Carry</t>
  </si>
  <si>
    <t>Subtraction—1's Compliment only works for non-negative numbers</t>
  </si>
  <si>
    <t>Subtraction—2's Compliment works for non-negative  and negative numbers</t>
  </si>
  <si>
    <t>Subtraction with 2's Compliment</t>
  </si>
  <si>
    <t>Core formula for addition</t>
  </si>
  <si>
    <t>Sign Bit</t>
  </si>
  <si>
    <t>2's Compliment</t>
  </si>
  <si>
    <t>Add 1</t>
  </si>
  <si>
    <t>Combine</t>
  </si>
  <si>
    <t>MOD 5</t>
  </si>
  <si>
    <t>bitxor</t>
  </si>
  <si>
    <t>add 1</t>
  </si>
  <si>
    <t>subtract from modulo</t>
  </si>
  <si>
    <t>BITLSHIFT = *2 FOR EACH L SHIFT</t>
  </si>
  <si>
    <t>BITRSHIFT DIVIDES BY 2 (ROUNDDOWN) FOR EACH R SHIFT</t>
  </si>
  <si>
    <t>1ST 2</t>
  </si>
  <si>
    <t>2ND 2</t>
  </si>
  <si>
    <t>`</t>
  </si>
  <si>
    <t>bitxor can compliment individual bits, but not bytes</t>
  </si>
  <si>
    <t>00000000000000000000000000000110</t>
  </si>
  <si>
    <t>0100110001000110000110010001010101001000000100001100000111000000110110101010010011011101110110001100011100111001011100011101000101011001110110111001000101110000010111110010000100010011110011100101000110111001100010000101111001000101011110001000011101001101</t>
  </si>
  <si>
    <t>Example 256 bit</t>
  </si>
  <si>
    <t>Broken into 32 bit lengths</t>
  </si>
  <si>
    <t>Example 16 bit</t>
  </si>
  <si>
    <t>0100110001000110</t>
  </si>
  <si>
    <t>2's Compliment + 1</t>
  </si>
  <si>
    <t>2's Compliment + 1 subtraction results</t>
  </si>
  <si>
    <t>dividend (a)</t>
  </si>
  <si>
    <t>divisor (b)</t>
  </si>
  <si>
    <t>Iteration</t>
  </si>
  <si>
    <t>1st Pos</t>
  </si>
  <si>
    <t>Rightmost</t>
  </si>
  <si>
    <t>LEN</t>
  </si>
  <si>
    <t>Less Than Divisor?</t>
  </si>
  <si>
    <t>QUOTENT</t>
  </si>
  <si>
    <t>Start with dividend (a)</t>
  </si>
  <si>
    <t>1101111000111100</t>
  </si>
  <si>
    <t>The last bit is different formula</t>
  </si>
  <si>
    <t>1100110001000110</t>
  </si>
  <si>
    <t>1st 1</t>
  </si>
  <si>
    <t>dividend (a) (can delete later)</t>
  </si>
  <si>
    <t>Iteration 0 Result</t>
  </si>
  <si>
    <t>Drop as many until larger</t>
  </si>
  <si>
    <t>Note always the dividend is larger than the divisor at start</t>
  </si>
  <si>
    <t>Item to subtract (by adding) (can delete)</t>
  </si>
  <si>
    <t>11001110111010</t>
  </si>
  <si>
    <t>This is working for equal 16 bit sized dividend and divisors</t>
  </si>
  <si>
    <t>HARDCODED</t>
  </si>
  <si>
    <t>QUOTIENT</t>
  </si>
  <si>
    <t>USE THE GREATER AT THE X POINT TO PLACE THE DIVISOR</t>
  </si>
  <si>
    <t>bit placement</t>
  </si>
  <si>
    <t>doesn't have (or need) carry</t>
  </si>
  <si>
    <t>Check(a</t>
  </si>
  <si>
    <t>Check(b</t>
  </si>
  <si>
    <t>Auto placement of the first 2's compliment (can remove)</t>
  </si>
  <si>
    <t>This line should always start with a subtraction as the first line so create the formula to place and do the math.</t>
  </si>
  <si>
    <t>This checks if the trimmed divisor is less than at the first step</t>
  </si>
  <si>
    <t>0010110001000110</t>
  </si>
  <si>
    <t>The "divisor is X" analysis is analysing the line's output including the new dropped digit</t>
  </si>
  <si>
    <t>Q</t>
  </si>
  <si>
    <t>This Worksheet works when the dividend is larger than the divisor and the quotient is under 16 (because the dividend placement is not adjusted)  Fix that in worksheet4</t>
  </si>
  <si>
    <t>0001011111001100</t>
  </si>
  <si>
    <t>trimmed divisor (b) &amp; 1st align attempt</t>
  </si>
  <si>
    <t>This aligns the first 1's of the dividend and divisor</t>
  </si>
  <si>
    <t>0100010111000100</t>
  </si>
  <si>
    <t>1010011011011000</t>
  </si>
  <si>
    <t>0000101101011000</t>
  </si>
  <si>
    <t>2's Compliment when shifted 1 to the right</t>
  </si>
  <si>
    <t>vvvvv RESULT vvvvv</t>
  </si>
  <si>
    <t>This is a result of the subtraction (at the inception of this line the result of the subtraction is always less than the divisor), but after dropping the next digit on the right the RESULT checks, and in this case, the result of the subtraction with the additional dropped digit the divisor is still larger, which instructs a quotient of 0 in location 15, and instructs the next line to just take the prior line and drop the next digit</t>
  </si>
  <si>
    <t>Following the instruction from the prior line, the rightmost digit is placed at the end.  The RESULT reflects that the divisor is smaller*, instructing a quotient of 1 in the last place (16), and instructing the next line to perform a subtraction to determine the remainder.</t>
  </si>
  <si>
    <t>so this is the first line so the first 1's are aligned left, and the RESULT is the divisor is smaller, instructing the next line to (1) record a quotient of 1 in the rightmost divisor's location (14), and instruct the next line to perform a subtraction, or if the dividend is still bigger then the zero quotient is recorded and instructing the next line to drop the next digit for analysis</t>
  </si>
  <si>
    <t>divisor (b) trimmed</t>
  </si>
  <si>
    <t>dividend (a) trimmed</t>
  </si>
  <si>
    <t>Cc</t>
  </si>
  <si>
    <t>r</t>
  </si>
  <si>
    <t>=IF($Y7="divisor is larger",IF(N$3&gt;$T$5,IF(N$3=$T$5+$A8,N$6,IF(N$3&gt;$T$5+$A8,"",N7)),N7),</t>
  </si>
  <si>
    <t>This is the first check that drops the last digit if it is the end of the row, drops the prior remainder (or first dividend) if prior to the end, or adds blanks to the end</t>
  </si>
  <si>
    <t>IF(N$3-$U7+1&lt;1,0,IF(N$3=$T$5+$A8,N$6,</t>
  </si>
  <si>
    <t>IF(N$3&lt;$T$5+$A8,MOD(MOD(N7+INDEX($B$5:$Q$5,1,N$3-$U7+1),2)+IF(OR(AND(O7=1,INDEX($B$5:$Q$5,1,N$3-$U7+2)=1),AND(SUM(O7,INDEX($B$5:$Q$5,1,N$3-$U7+2))=1,O8=0)),1,0),2),""))))</t>
  </si>
  <si>
    <t>generally, this left-aligns the first 1's again on subsequent rows to the first row</t>
  </si>
  <si>
    <t>0110110000001</t>
  </si>
  <si>
    <t>subtraction result</t>
  </si>
  <si>
    <t>0011011010010101</t>
  </si>
  <si>
    <t>0001110101101000</t>
  </si>
  <si>
    <t>1001001000111000</t>
  </si>
  <si>
    <t>0000011000101101</t>
  </si>
  <si>
    <t>0001111001011101</t>
  </si>
  <si>
    <t>0100100011101101</t>
  </si>
  <si>
    <t>0100000000001010</t>
  </si>
  <si>
    <t>0110110000111110</t>
  </si>
  <si>
    <t>0011101011010101</t>
  </si>
  <si>
    <t>REMAINDER</t>
  </si>
  <si>
    <t>q</t>
  </si>
  <si>
    <t>r check</t>
  </si>
  <si>
    <t>q check</t>
  </si>
  <si>
    <t>Note always the dividend is larger than the divisor at start of ECDSA</t>
  </si>
  <si>
    <t>0000000011100011</t>
  </si>
  <si>
    <t>0000000000001111</t>
  </si>
  <si>
    <t>Top</t>
  </si>
  <si>
    <t>Bottom</t>
  </si>
  <si>
    <t>1001111001011011</t>
  </si>
  <si>
    <t>1100000001110001</t>
  </si>
  <si>
    <t>1110111000010100010011000101011</t>
  </si>
  <si>
    <t>Mult</t>
  </si>
  <si>
    <t>Carry Row</t>
  </si>
  <si>
    <t>Answer</t>
  </si>
  <si>
    <t>manual carry</t>
  </si>
  <si>
    <t>stretch/shrink sumproduct by the amount of significant digits</t>
  </si>
  <si>
    <t>Significant digits of top</t>
  </si>
  <si>
    <t>Significant digits of bottom</t>
  </si>
  <si>
    <t>Max significant digits</t>
  </si>
  <si>
    <t>manual sum</t>
  </si>
  <si>
    <t>Manual answer</t>
  </si>
  <si>
    <t>SUMPRODUCT COMPLEX FORMULA</t>
  </si>
  <si>
    <t>SUMPRODUCT MANUAL FORMULA</t>
  </si>
  <si>
    <t>function doesn't work any time there is a zero in the top row.  Figure out why</t>
  </si>
  <si>
    <t>NEW MANUAL FORMULA</t>
  </si>
  <si>
    <t>=SUMPRODUCT(INDIRECT(ADDRESS(5,AB3)&amp;":"&amp;ADDRESS(5,(AB3+$AB$24-1))),INDIRECT(ADDRESS(6,AB3)&amp;":"&amp;ADDRESS(6,(AB3+$AB$24-1))))</t>
  </si>
  <si>
    <t>SUMPRODUCT SIMPLE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</si>
</sst>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9"/>
      <color indexed="81"/>
      <name val="Tahoma"/>
      <family val="2"/>
    </font>
    <font>
      <sz val="11"/>
      <color rgb="FF9C5700"/>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rgb="FFFFFF00"/>
        <bgColor indexed="64"/>
      </patternFill>
    </fill>
  </fills>
  <borders count="10">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4" fillId="3" borderId="0" applyNumberFormat="0" applyBorder="0" applyAlignment="0" applyProtection="0"/>
  </cellStyleXfs>
  <cellXfs count="29">
    <xf numFmtId="0" fontId="0" fillId="0" borderId="0" xfId="0"/>
    <xf numFmtId="0" fontId="0" fillId="0" borderId="0" xfId="0" applyAlignment="1">
      <alignment horizontal="right"/>
    </xf>
    <xf numFmtId="0" fontId="0" fillId="0" borderId="0" xfId="0" quotePrefix="1" applyAlignment="1">
      <alignment horizontal="left"/>
    </xf>
    <xf numFmtId="0" fontId="0" fillId="0" borderId="0" xfId="0" applyAlignment="1">
      <alignment horizontal="left"/>
    </xf>
    <xf numFmtId="0" fontId="0" fillId="0" borderId="0" xfId="0" quotePrefix="1" applyAlignment="1">
      <alignment horizontal="right"/>
    </xf>
    <xf numFmtId="0" fontId="1" fillId="2" borderId="0" xfId="0" quotePrefix="1" applyFont="1" applyFill="1" applyAlignment="1">
      <alignment horizontal="left"/>
    </xf>
    <xf numFmtId="0" fontId="0" fillId="2" borderId="0" xfId="0" applyFill="1"/>
    <xf numFmtId="1" fontId="0" fillId="0" borderId="0" xfId="0" quotePrefix="1" applyNumberFormat="1" applyAlignment="1">
      <alignment horizontal="left"/>
    </xf>
    <xf numFmtId="1" fontId="0" fillId="0" borderId="0" xfId="0" applyNumberFormat="1" applyAlignment="1">
      <alignment horizontal="left"/>
    </xf>
    <xf numFmtId="0" fontId="2" fillId="0" borderId="0" xfId="0" applyFont="1"/>
    <xf numFmtId="0" fontId="0" fillId="0" borderId="1" xfId="0" quotePrefix="1" applyBorder="1"/>
    <xf numFmtId="0" fontId="0" fillId="0" borderId="1" xfId="0" applyBorder="1"/>
    <xf numFmtId="0" fontId="0" fillId="0" borderId="2" xfId="0" quotePrefix="1" applyBorder="1" applyAlignment="1">
      <alignment horizontal="left"/>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1" fillId="0" borderId="0" xfId="0" quotePrefix="1" applyFont="1" applyAlignment="1">
      <alignment horizontal="right"/>
    </xf>
    <xf numFmtId="0" fontId="2" fillId="0" borderId="0" xfId="0" quotePrefix="1" applyFont="1"/>
    <xf numFmtId="0" fontId="4" fillId="3" borderId="8" xfId="1" applyBorder="1"/>
    <xf numFmtId="0" fontId="1" fillId="0" borderId="0" xfId="0" applyFont="1"/>
    <xf numFmtId="0" fontId="2" fillId="0" borderId="0" xfId="0" applyFont="1" applyAlignment="1">
      <alignment horizontal="center"/>
    </xf>
    <xf numFmtId="1" fontId="0" fillId="0" borderId="0" xfId="0" applyNumberFormat="1" applyAlignment="1">
      <alignment horizontal="right"/>
    </xf>
    <xf numFmtId="1" fontId="0" fillId="0" borderId="0" xfId="0" applyNumberFormat="1"/>
    <xf numFmtId="0" fontId="1" fillId="4" borderId="0" xfId="0" applyFont="1" applyFill="1"/>
    <xf numFmtId="0" fontId="0" fillId="4" borderId="0" xfId="0" applyFill="1"/>
  </cellXfs>
  <cellStyles count="2">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2AC4-1535-4EF5-8DC9-60208BB9E46A}">
  <dimension ref="A1:JD45"/>
  <sheetViews>
    <sheetView workbookViewId="0"/>
  </sheetViews>
  <sheetFormatPr defaultRowHeight="15" x14ac:dyDescent="0.25"/>
  <cols>
    <col min="1" max="1" width="49.42578125" bestFit="1" customWidth="1"/>
    <col min="2" max="17" width="5.7109375" customWidth="1"/>
    <col min="18" max="24" width="4.7109375" customWidth="1"/>
    <col min="25" max="25" width="6" bestFit="1" customWidth="1"/>
    <col min="26" max="26" width="6.140625" bestFit="1" customWidth="1"/>
    <col min="27" max="28" width="4.7109375" customWidth="1"/>
    <col min="29" max="29" width="7" bestFit="1" customWidth="1"/>
    <col min="30" max="257" width="4.7109375" customWidth="1"/>
  </cols>
  <sheetData>
    <row r="1" spans="1:264" x14ac:dyDescent="0.25">
      <c r="A1" t="s">
        <v>54</v>
      </c>
      <c r="B1" s="2" t="s">
        <v>63</v>
      </c>
      <c r="J1" t="s">
        <v>63</v>
      </c>
      <c r="T1">
        <f>LEN(B1)</f>
        <v>16</v>
      </c>
      <c r="U1">
        <f>FIND(1,B1,1)</f>
        <v>1</v>
      </c>
      <c r="Z1">
        <f ca="1">SUMPRODUCT(--MID(B1,LEN(B1)+1-ROW(INDIRECT("1:"&amp;LEN(B1))),1),(2^(ROW(INDIRECT("1:"&amp;LEN(B1)))-1)))</f>
        <v>56892</v>
      </c>
      <c r="AM1">
        <f t="shared" ref="AM1:BB2" ca="1" si="0">ROUND(RAND(),0)</f>
        <v>1</v>
      </c>
      <c r="AN1">
        <f t="shared" ca="1" si="0"/>
        <v>0</v>
      </c>
      <c r="AO1">
        <f t="shared" ca="1" si="0"/>
        <v>1</v>
      </c>
      <c r="AP1">
        <f t="shared" ca="1" si="0"/>
        <v>1</v>
      </c>
      <c r="AQ1">
        <f t="shared" ca="1" si="0"/>
        <v>1</v>
      </c>
      <c r="AR1">
        <f t="shared" ca="1" si="0"/>
        <v>1</v>
      </c>
      <c r="AS1">
        <f t="shared" ca="1" si="0"/>
        <v>1</v>
      </c>
      <c r="AT1">
        <f t="shared" ca="1" si="0"/>
        <v>1</v>
      </c>
      <c r="AU1">
        <f t="shared" ca="1" si="0"/>
        <v>1</v>
      </c>
      <c r="AV1">
        <f t="shared" ca="1" si="0"/>
        <v>1</v>
      </c>
      <c r="AW1">
        <f t="shared" ca="1" si="0"/>
        <v>0</v>
      </c>
      <c r="AX1">
        <f t="shared" ca="1" si="0"/>
        <v>0</v>
      </c>
      <c r="AY1">
        <f t="shared" ca="1" si="0"/>
        <v>1</v>
      </c>
      <c r="AZ1">
        <f t="shared" ca="1" si="0"/>
        <v>0</v>
      </c>
      <c r="BA1">
        <f t="shared" ca="1" si="0"/>
        <v>1</v>
      </c>
      <c r="BB1">
        <f t="shared" ca="1" si="0"/>
        <v>0</v>
      </c>
    </row>
    <row r="2" spans="1:264" x14ac:dyDescent="0.25">
      <c r="A2" t="s">
        <v>55</v>
      </c>
      <c r="B2" s="2" t="s">
        <v>51</v>
      </c>
      <c r="J2" t="s">
        <v>51</v>
      </c>
      <c r="T2">
        <f>LEN(B2)</f>
        <v>16</v>
      </c>
      <c r="U2">
        <f>FIND(1,B2,1)</f>
        <v>2</v>
      </c>
      <c r="Z2">
        <f ca="1">SUMPRODUCT(--MID(B2,LEN(B2)+1-ROW(INDIRECT("1:"&amp;LEN(B2))),1),(2^(ROW(INDIRECT("1:"&amp;LEN(B2)))-1)))</f>
        <v>19526</v>
      </c>
      <c r="AB2">
        <f ca="1">QUOTIENT(Z1,Z2)</f>
        <v>2</v>
      </c>
      <c r="AC2">
        <f ca="1">Z1-AB2*Z2</f>
        <v>17840</v>
      </c>
      <c r="AD2" s="8" t="str">
        <f ca="1">DEC2BIN(MOD(QUOTIENT(AC2,256^3),256),8)&amp;DEC2BIN(MOD(QUOTIENT(AC2,256^2),256),8)&amp;DEC2BIN(MOD(QUOTIENT(AC2,256^1),256),8)&amp;DEC2BIN(MOD(QUOTIENT(AC2,256^0),256),8)</f>
        <v>00000000000000000100010110110000</v>
      </c>
      <c r="AM2">
        <f t="shared" ca="1" si="0"/>
        <v>0</v>
      </c>
      <c r="AN2">
        <f t="shared" ca="1" si="0"/>
        <v>0</v>
      </c>
      <c r="AO2">
        <f t="shared" ca="1" si="0"/>
        <v>1</v>
      </c>
      <c r="AP2">
        <f t="shared" ca="1" si="0"/>
        <v>0</v>
      </c>
      <c r="AQ2">
        <f t="shared" ca="1" si="0"/>
        <v>0</v>
      </c>
      <c r="AR2">
        <f t="shared" ca="1" si="0"/>
        <v>1</v>
      </c>
      <c r="AS2">
        <f t="shared" ca="1" si="0"/>
        <v>0</v>
      </c>
      <c r="AT2">
        <f t="shared" ca="1" si="0"/>
        <v>1</v>
      </c>
      <c r="AU2">
        <f t="shared" ca="1" si="0"/>
        <v>1</v>
      </c>
      <c r="AV2">
        <f t="shared" ca="1" si="0"/>
        <v>1</v>
      </c>
      <c r="AW2">
        <f t="shared" ca="1" si="0"/>
        <v>1</v>
      </c>
      <c r="AX2">
        <f t="shared" ca="1" si="0"/>
        <v>1</v>
      </c>
      <c r="AY2">
        <f t="shared" ca="1" si="0"/>
        <v>0</v>
      </c>
      <c r="AZ2">
        <f t="shared" ca="1" si="0"/>
        <v>0</v>
      </c>
      <c r="BA2">
        <f t="shared" ca="1" si="0"/>
        <v>1</v>
      </c>
      <c r="BB2">
        <f t="shared" ca="1" si="0"/>
        <v>0</v>
      </c>
    </row>
    <row r="3" spans="1:264" x14ac:dyDescent="0.25">
      <c r="A3" t="s">
        <v>56</v>
      </c>
      <c r="B3" s="9">
        <v>1</v>
      </c>
      <c r="C3" s="9">
        <f>B3+1</f>
        <v>2</v>
      </c>
      <c r="D3" s="9">
        <f t="shared" ref="D3:Q3" si="1">C3+1</f>
        <v>3</v>
      </c>
      <c r="E3" s="9">
        <f t="shared" si="1"/>
        <v>4</v>
      </c>
      <c r="F3" s="9">
        <f t="shared" si="1"/>
        <v>5</v>
      </c>
      <c r="G3" s="9">
        <f t="shared" si="1"/>
        <v>6</v>
      </c>
      <c r="H3" s="9">
        <f t="shared" si="1"/>
        <v>7</v>
      </c>
      <c r="I3" s="9">
        <f t="shared" si="1"/>
        <v>8</v>
      </c>
      <c r="J3" s="9">
        <f t="shared" si="1"/>
        <v>9</v>
      </c>
      <c r="K3" s="9">
        <f t="shared" si="1"/>
        <v>10</v>
      </c>
      <c r="L3" s="9">
        <f t="shared" si="1"/>
        <v>11</v>
      </c>
      <c r="M3" s="9">
        <f t="shared" si="1"/>
        <v>12</v>
      </c>
      <c r="N3" s="9">
        <f t="shared" si="1"/>
        <v>13</v>
      </c>
      <c r="O3" s="9">
        <f t="shared" si="1"/>
        <v>14</v>
      </c>
      <c r="P3" s="9">
        <f t="shared" si="1"/>
        <v>15</v>
      </c>
      <c r="Q3" s="9">
        <f t="shared" si="1"/>
        <v>16</v>
      </c>
      <c r="R3" s="9"/>
      <c r="T3" s="9" t="s">
        <v>59</v>
      </c>
      <c r="U3" s="9" t="s">
        <v>66</v>
      </c>
      <c r="IY3" t="s">
        <v>57</v>
      </c>
      <c r="IZ3" t="s">
        <v>58</v>
      </c>
      <c r="JA3" t="s">
        <v>59</v>
      </c>
      <c r="JB3" t="s">
        <v>60</v>
      </c>
      <c r="JD3" t="s">
        <v>61</v>
      </c>
    </row>
    <row r="4" spans="1:264" x14ac:dyDescent="0.25">
      <c r="A4" s="2" t="s">
        <v>67</v>
      </c>
      <c r="B4">
        <f t="shared" ref="B4:Q4" si="2">VALUE(MID($B$1,B$3,1))</f>
        <v>1</v>
      </c>
      <c r="C4">
        <f t="shared" si="2"/>
        <v>1</v>
      </c>
      <c r="D4">
        <f t="shared" si="2"/>
        <v>0</v>
      </c>
      <c r="E4">
        <f t="shared" si="2"/>
        <v>1</v>
      </c>
      <c r="F4">
        <f t="shared" si="2"/>
        <v>1</v>
      </c>
      <c r="G4">
        <f t="shared" si="2"/>
        <v>1</v>
      </c>
      <c r="H4">
        <f t="shared" si="2"/>
        <v>1</v>
      </c>
      <c r="I4">
        <f t="shared" si="2"/>
        <v>0</v>
      </c>
      <c r="J4">
        <f t="shared" si="2"/>
        <v>0</v>
      </c>
      <c r="K4">
        <f t="shared" si="2"/>
        <v>0</v>
      </c>
      <c r="L4">
        <f t="shared" si="2"/>
        <v>1</v>
      </c>
      <c r="M4">
        <f t="shared" si="2"/>
        <v>1</v>
      </c>
      <c r="N4">
        <f t="shared" si="2"/>
        <v>1</v>
      </c>
      <c r="O4">
        <f t="shared" si="2"/>
        <v>1</v>
      </c>
      <c r="P4">
        <f t="shared" si="2"/>
        <v>0</v>
      </c>
      <c r="Q4">
        <f t="shared" si="2"/>
        <v>0</v>
      </c>
      <c r="U4">
        <f>FIND(1,_xlfn.CONCAT(B4:Q4),1)</f>
        <v>1</v>
      </c>
      <c r="AC4" t="s">
        <v>70</v>
      </c>
    </row>
    <row r="5" spans="1:264" x14ac:dyDescent="0.25">
      <c r="A5" s="2" t="s">
        <v>55</v>
      </c>
      <c r="B5">
        <f>VALUE(MID($B$2,B$3+1,1))</f>
        <v>1</v>
      </c>
      <c r="C5">
        <f t="shared" ref="C5:P5" si="3">VALUE(MID($B$2,C$3+1,1))</f>
        <v>0</v>
      </c>
      <c r="D5">
        <f t="shared" si="3"/>
        <v>0</v>
      </c>
      <c r="E5">
        <f t="shared" si="3"/>
        <v>1</v>
      </c>
      <c r="F5">
        <f t="shared" si="3"/>
        <v>1</v>
      </c>
      <c r="G5">
        <f t="shared" si="3"/>
        <v>0</v>
      </c>
      <c r="H5">
        <f t="shared" si="3"/>
        <v>0</v>
      </c>
      <c r="I5">
        <f t="shared" si="3"/>
        <v>0</v>
      </c>
      <c r="J5">
        <f t="shared" si="3"/>
        <v>1</v>
      </c>
      <c r="K5">
        <f t="shared" si="3"/>
        <v>0</v>
      </c>
      <c r="L5">
        <f t="shared" si="3"/>
        <v>0</v>
      </c>
      <c r="M5">
        <f t="shared" si="3"/>
        <v>0</v>
      </c>
      <c r="N5">
        <f t="shared" si="3"/>
        <v>1</v>
      </c>
      <c r="O5">
        <f t="shared" si="3"/>
        <v>1</v>
      </c>
      <c r="P5">
        <f t="shared" si="3"/>
        <v>0</v>
      </c>
    </row>
    <row r="6" spans="1:264" x14ac:dyDescent="0.25">
      <c r="A6" s="2" t="s">
        <v>33</v>
      </c>
      <c r="B6">
        <f t="shared" ref="B6:O6" si="4">MOD(_xlfn.BITXOR(B5,1)+IF(AND(_xlfn.BITXOR(C5,1)=1,C6=0),1,0),2)</f>
        <v>0</v>
      </c>
      <c r="C6">
        <f t="shared" si="4"/>
        <v>1</v>
      </c>
      <c r="D6">
        <f t="shared" si="4"/>
        <v>1</v>
      </c>
      <c r="E6">
        <f t="shared" si="4"/>
        <v>0</v>
      </c>
      <c r="F6">
        <f t="shared" si="4"/>
        <v>0</v>
      </c>
      <c r="G6">
        <f t="shared" si="4"/>
        <v>1</v>
      </c>
      <c r="H6">
        <f t="shared" si="4"/>
        <v>1</v>
      </c>
      <c r="I6">
        <f t="shared" si="4"/>
        <v>1</v>
      </c>
      <c r="J6">
        <f t="shared" si="4"/>
        <v>0</v>
      </c>
      <c r="K6">
        <f t="shared" si="4"/>
        <v>1</v>
      </c>
      <c r="L6">
        <f t="shared" si="4"/>
        <v>1</v>
      </c>
      <c r="M6">
        <f t="shared" si="4"/>
        <v>1</v>
      </c>
      <c r="N6">
        <f t="shared" si="4"/>
        <v>0</v>
      </c>
      <c r="O6">
        <f t="shared" si="4"/>
        <v>1</v>
      </c>
      <c r="P6">
        <f>MOD(_xlfn.BITXOR(P5,1)+1,2)</f>
        <v>0</v>
      </c>
      <c r="U6">
        <f>FIND(1,_xlfn.CONCAT(B6:Q6),1)</f>
        <v>2</v>
      </c>
      <c r="AC6" t="s">
        <v>64</v>
      </c>
    </row>
    <row r="7" spans="1:264" x14ac:dyDescent="0.25">
      <c r="A7" s="2"/>
    </row>
    <row r="8" spans="1:264" x14ac:dyDescent="0.25">
      <c r="A8" t="s">
        <v>74</v>
      </c>
    </row>
    <row r="10" spans="1:264" x14ac:dyDescent="0.25">
      <c r="A10" t="s">
        <v>0</v>
      </c>
    </row>
    <row r="12" spans="1:264" x14ac:dyDescent="0.25">
      <c r="A12" s="2" t="s">
        <v>62</v>
      </c>
      <c r="B12">
        <f t="shared" ref="B12:Q12" si="5">VALUE(MID($B$1,B$3,1))</f>
        <v>1</v>
      </c>
      <c r="C12">
        <f t="shared" si="5"/>
        <v>1</v>
      </c>
      <c r="D12">
        <f t="shared" si="5"/>
        <v>0</v>
      </c>
      <c r="E12">
        <f t="shared" si="5"/>
        <v>1</v>
      </c>
      <c r="F12">
        <f t="shared" si="5"/>
        <v>1</v>
      </c>
      <c r="G12">
        <f t="shared" si="5"/>
        <v>1</v>
      </c>
      <c r="H12">
        <f t="shared" si="5"/>
        <v>1</v>
      </c>
      <c r="I12">
        <f t="shared" si="5"/>
        <v>0</v>
      </c>
      <c r="J12">
        <f t="shared" si="5"/>
        <v>0</v>
      </c>
      <c r="K12">
        <f t="shared" si="5"/>
        <v>0</v>
      </c>
      <c r="L12">
        <f t="shared" si="5"/>
        <v>1</v>
      </c>
      <c r="M12">
        <f t="shared" si="5"/>
        <v>1</v>
      </c>
      <c r="N12">
        <f t="shared" si="5"/>
        <v>1</v>
      </c>
      <c r="O12">
        <f t="shared" si="5"/>
        <v>1</v>
      </c>
      <c r="P12">
        <f t="shared" si="5"/>
        <v>0</v>
      </c>
      <c r="Q12">
        <f t="shared" si="5"/>
        <v>0</v>
      </c>
      <c r="U12">
        <f>FIND(1,_xlfn.CONCAT(B12:Q12),1)</f>
        <v>1</v>
      </c>
    </row>
    <row r="13" spans="1:264" x14ac:dyDescent="0.25">
      <c r="A13" s="2" t="s">
        <v>71</v>
      </c>
      <c r="B13" t="str">
        <f>IFERROR(IF(B$3&gt;=$U12,VALUE(MID(_xlfn.CONCAT($B$6:$Q$6),#REF!+B$3-1,1)),0),"")</f>
        <v/>
      </c>
      <c r="C13" t="str">
        <f>IFERROR(IF(C$3&gt;=$U12,VALUE(MID(_xlfn.CONCAT($B$6:$Q$6),#REF!+C$3-1,1)),0),"")</f>
        <v/>
      </c>
      <c r="D13" t="str">
        <f>IFERROR(IF(D$3&gt;=$U12,VALUE(MID(_xlfn.CONCAT($B$6:$Q$6),#REF!+D$3-1,1)),0),"")</f>
        <v/>
      </c>
      <c r="E13" t="str">
        <f>IFERROR(IF(E$3&gt;=$U12,VALUE(MID(_xlfn.CONCAT($B$6:$Q$6),#REF!+E$3-1,1)),0),"")</f>
        <v/>
      </c>
      <c r="F13" t="str">
        <f>IFERROR(IF(F$3&gt;=$U12,VALUE(MID(_xlfn.CONCAT($B$6:$Q$6),#REF!+F$3-1,1)),0),"")</f>
        <v/>
      </c>
      <c r="G13" t="str">
        <f>IFERROR(IF(G$3&gt;=$U12,VALUE(MID(_xlfn.CONCAT($B$6:$Q$6),#REF!+G$3-1,1)),0),"")</f>
        <v/>
      </c>
      <c r="H13" t="str">
        <f>IFERROR(IF(H$3&gt;=$U12,VALUE(MID(_xlfn.CONCAT($B$6:$Q$6),#REF!+H$3-1,1)),0),"")</f>
        <v/>
      </c>
      <c r="I13" t="str">
        <f>IFERROR(IF(I$3&gt;=$U12,VALUE(MID(_xlfn.CONCAT($B$6:$Q$6),#REF!+I$3-1,1)),0),"")</f>
        <v/>
      </c>
      <c r="J13" t="str">
        <f>IFERROR(IF(J$3&gt;=$U12,VALUE(MID(_xlfn.CONCAT($B$6:$Q$6),#REF!+J$3-1,1)),0),"")</f>
        <v/>
      </c>
      <c r="K13" t="str">
        <f>IFERROR(IF(K$3&gt;=$U12,VALUE(MID(_xlfn.CONCAT($B$6:$Q$6),#REF!+K$3-1,1)),0),"")</f>
        <v/>
      </c>
      <c r="L13" t="str">
        <f>IFERROR(IF(L$3&gt;=$U12,VALUE(MID(_xlfn.CONCAT($B$6:$Q$6),#REF!+L$3-1,1)),0),"")</f>
        <v/>
      </c>
      <c r="M13" t="str">
        <f>IFERROR(IF(M$3&gt;=$U12,VALUE(MID(_xlfn.CONCAT($B$6:$Q$6),#REF!+M$3-1,1)),0),"")</f>
        <v/>
      </c>
      <c r="N13" t="str">
        <f>IFERROR(IF(N$3&gt;=$U12,VALUE(MID(_xlfn.CONCAT($B$6:$Q$6),#REF!+N$3-1,1)),0),"")</f>
        <v/>
      </c>
      <c r="O13" t="str">
        <f>IFERROR(IF(O$3&gt;=$U12,VALUE(MID(_xlfn.CONCAT($B$6:$Q$6),#REF!+O$3-1,1)),0),"")</f>
        <v/>
      </c>
      <c r="P13" t="str">
        <f>IFERROR(IF(P$3&gt;=$U12,VALUE(MID(_xlfn.CONCAT($B$6:$Q$6),#REF!+P$3-1,1)),0),"")</f>
        <v/>
      </c>
      <c r="Q13" t="str">
        <f>IFERROR(IF(Q$3&gt;=$U12,VALUE(MID(_xlfn.CONCAT($B$6:$Q$6),#REF!+Q$3-1,1)),0),"")</f>
        <v/>
      </c>
    </row>
    <row r="14" spans="1:264" x14ac:dyDescent="0.25">
      <c r="A14" s="2" t="s">
        <v>68</v>
      </c>
      <c r="B14" t="str">
        <f t="shared" ref="B14:M14" si="6">IFERROR(MOD(MOD(B12+B13,2)+IF(OR(AND(C12=1,C13=1),AND(SUM(C12,C13)=1,C14=0)),1,0),2),"")</f>
        <v/>
      </c>
      <c r="C14" t="str">
        <f t="shared" si="6"/>
        <v/>
      </c>
      <c r="D14" t="str">
        <f t="shared" si="6"/>
        <v/>
      </c>
      <c r="E14" t="str">
        <f t="shared" si="6"/>
        <v/>
      </c>
      <c r="F14" t="str">
        <f t="shared" si="6"/>
        <v/>
      </c>
      <c r="G14" t="str">
        <f t="shared" si="6"/>
        <v/>
      </c>
      <c r="H14" t="str">
        <f t="shared" si="6"/>
        <v/>
      </c>
      <c r="I14" t="str">
        <f t="shared" si="6"/>
        <v/>
      </c>
      <c r="J14" t="str">
        <f t="shared" si="6"/>
        <v/>
      </c>
      <c r="K14" t="str">
        <f t="shared" si="6"/>
        <v/>
      </c>
      <c r="L14" t="str">
        <f t="shared" si="6"/>
        <v/>
      </c>
      <c r="M14" t="str">
        <f t="shared" si="6"/>
        <v/>
      </c>
      <c r="N14" t="str">
        <f>IFERROR(MOD(MOD(N12+N13,2)+IF(OR(AND(O12=1,O13=1),AND(SUM(O12,O13)=1,O14=0)),1,0),2),"")</f>
        <v/>
      </c>
      <c r="O14" t="str">
        <f t="shared" ref="O14:Q14" si="7">IFERROR(MOD(O12+O13,2),"")</f>
        <v/>
      </c>
      <c r="P14" t="str">
        <f t="shared" si="7"/>
        <v/>
      </c>
      <c r="Q14" t="str">
        <f t="shared" si="7"/>
        <v/>
      </c>
      <c r="W14" s="2"/>
    </row>
    <row r="15" spans="1:264" x14ac:dyDescent="0.25">
      <c r="A15" s="2" t="s">
        <v>69</v>
      </c>
      <c r="AC15" t="s">
        <v>72</v>
      </c>
      <c r="AD15">
        <f ca="1">SUMPRODUCT(--MID(AC15,LEN(AC15)+1-ROW(INDIRECT("1:"&amp;LEN(AC15))),1),(2^(ROW(INDIRECT("1:"&amp;LEN(AC15)))-1)))</f>
        <v>13242</v>
      </c>
    </row>
    <row r="16" spans="1:264" x14ac:dyDescent="0.25">
      <c r="A16" s="2"/>
    </row>
    <row r="17" spans="1:34" x14ac:dyDescent="0.25">
      <c r="A17" s="3" t="s">
        <v>75</v>
      </c>
      <c r="P17">
        <v>1</v>
      </c>
      <c r="Q17">
        <v>0</v>
      </c>
      <c r="Y17" t="b">
        <f ca="1">Y19=AC2</f>
        <v>1</v>
      </c>
    </row>
    <row r="18" spans="1:34" x14ac:dyDescent="0.25">
      <c r="A18" s="2" t="s">
        <v>71</v>
      </c>
      <c r="B18">
        <f t="shared" ref="B18:Q18" si="8">B6</f>
        <v>0</v>
      </c>
      <c r="C18">
        <f t="shared" si="8"/>
        <v>1</v>
      </c>
      <c r="D18">
        <f t="shared" si="8"/>
        <v>1</v>
      </c>
      <c r="E18">
        <f t="shared" si="8"/>
        <v>0</v>
      </c>
      <c r="F18">
        <f t="shared" si="8"/>
        <v>0</v>
      </c>
      <c r="G18">
        <f t="shared" si="8"/>
        <v>1</v>
      </c>
      <c r="H18">
        <f t="shared" si="8"/>
        <v>1</v>
      </c>
      <c r="I18">
        <f t="shared" si="8"/>
        <v>1</v>
      </c>
      <c r="J18">
        <f t="shared" si="8"/>
        <v>0</v>
      </c>
      <c r="K18">
        <f t="shared" si="8"/>
        <v>1</v>
      </c>
      <c r="L18">
        <f t="shared" si="8"/>
        <v>1</v>
      </c>
      <c r="M18">
        <f t="shared" si="8"/>
        <v>1</v>
      </c>
      <c r="N18">
        <f t="shared" si="8"/>
        <v>0</v>
      </c>
      <c r="O18">
        <f t="shared" si="8"/>
        <v>1</v>
      </c>
      <c r="P18">
        <f t="shared" si="8"/>
        <v>0</v>
      </c>
      <c r="Q18">
        <f t="shared" si="8"/>
        <v>0</v>
      </c>
    </row>
    <row r="19" spans="1:34" x14ac:dyDescent="0.25">
      <c r="A19" s="2" t="s">
        <v>68</v>
      </c>
      <c r="B19">
        <f t="shared" ref="B19:O19" si="9">IFERROR(MOD(MOD(B12+B18,2)+IF(OR(AND(C12=1,C18=1),AND(SUM(C12,C18)=1,C19=0)),1,0),2),"")</f>
        <v>0</v>
      </c>
      <c r="C19">
        <f t="shared" si="9"/>
        <v>1</v>
      </c>
      <c r="D19">
        <f t="shared" si="9"/>
        <v>0</v>
      </c>
      <c r="E19">
        <f t="shared" si="9"/>
        <v>0</v>
      </c>
      <c r="F19">
        <f t="shared" si="9"/>
        <v>0</v>
      </c>
      <c r="G19">
        <f t="shared" si="9"/>
        <v>1</v>
      </c>
      <c r="H19">
        <f t="shared" si="9"/>
        <v>0</v>
      </c>
      <c r="I19">
        <f t="shared" si="9"/>
        <v>1</v>
      </c>
      <c r="J19">
        <f t="shared" si="9"/>
        <v>1</v>
      </c>
      <c r="K19">
        <f t="shared" si="9"/>
        <v>0</v>
      </c>
      <c r="L19">
        <f t="shared" si="9"/>
        <v>1</v>
      </c>
      <c r="M19">
        <f t="shared" si="9"/>
        <v>1</v>
      </c>
      <c r="N19">
        <f t="shared" si="9"/>
        <v>0</v>
      </c>
      <c r="O19">
        <f t="shared" si="9"/>
        <v>0</v>
      </c>
      <c r="P19">
        <f>IFERROR(MOD(P12+P18,2),"")</f>
        <v>0</v>
      </c>
      <c r="Q19">
        <v>0</v>
      </c>
      <c r="Y19">
        <f ca="1">SUMPRODUCT(--MID(Z19,LEN(Z19)+1-ROW(INDIRECT("1:"&amp;LEN(Z19))),1),(2^(ROW(INDIRECT("1:"&amp;LEN(Z19)))-1)))</f>
        <v>17840</v>
      </c>
      <c r="Z19" t="str">
        <f>_xlfn.CONCAT(B19:Q19)</f>
        <v>0100010110110000</v>
      </c>
    </row>
    <row r="20" spans="1:34" x14ac:dyDescent="0.25">
      <c r="AE20">
        <v>1</v>
      </c>
      <c r="AF20">
        <v>1</v>
      </c>
      <c r="AG20">
        <v>0</v>
      </c>
      <c r="AH20">
        <v>0</v>
      </c>
    </row>
    <row r="21" spans="1:34" x14ac:dyDescent="0.25">
      <c r="AE21">
        <v>0</v>
      </c>
      <c r="AF21">
        <v>1</v>
      </c>
      <c r="AG21">
        <v>0</v>
      </c>
      <c r="AH21">
        <v>1</v>
      </c>
    </row>
    <row r="22" spans="1:34" x14ac:dyDescent="0.25">
      <c r="AE22">
        <f>_xlfn.BITXOR(AE20,AE21)</f>
        <v>1</v>
      </c>
      <c r="AF22">
        <f>_xlfn.BITXOR(AF20,AF21)</f>
        <v>0</v>
      </c>
      <c r="AG22">
        <f>_xlfn.BITXOR(AG20,AG21)</f>
        <v>0</v>
      </c>
      <c r="AH22">
        <f>_xlfn.BITXOR(AH20,AH21)</f>
        <v>1</v>
      </c>
    </row>
    <row r="23" spans="1:34" x14ac:dyDescent="0.25">
      <c r="H23">
        <v>1</v>
      </c>
      <c r="I23">
        <f>H23+1</f>
        <v>2</v>
      </c>
      <c r="J23">
        <f t="shared" ref="J23:M23" si="10">I23+1</f>
        <v>3</v>
      </c>
      <c r="K23">
        <f t="shared" si="10"/>
        <v>4</v>
      </c>
      <c r="L23">
        <f t="shared" si="10"/>
        <v>5</v>
      </c>
      <c r="M23">
        <f t="shared" si="10"/>
        <v>6</v>
      </c>
    </row>
    <row r="24" spans="1:34" x14ac:dyDescent="0.25">
      <c r="F24" s="1" t="s">
        <v>3</v>
      </c>
      <c r="G24">
        <f ca="1">BIN2DEC(_xlfn.CONCAT(H24:M24))</f>
        <v>58</v>
      </c>
      <c r="H24">
        <f ca="1">ROUND(RAND(),0)</f>
        <v>1</v>
      </c>
      <c r="I24">
        <f t="shared" ref="I24:M25" ca="1" si="11">ROUND(RAND(),0)</f>
        <v>1</v>
      </c>
      <c r="J24">
        <f t="shared" ca="1" si="11"/>
        <v>1</v>
      </c>
      <c r="K24">
        <f t="shared" ca="1" si="11"/>
        <v>0</v>
      </c>
      <c r="L24">
        <f t="shared" ca="1" si="11"/>
        <v>1</v>
      </c>
      <c r="M24">
        <f t="shared" ca="1" si="11"/>
        <v>0</v>
      </c>
    </row>
    <row r="25" spans="1:34" x14ac:dyDescent="0.25">
      <c r="F25" s="1" t="s">
        <v>4</v>
      </c>
      <c r="G25">
        <f ca="1">BIN2DEC(_xlfn.CONCAT(H25:M25))</f>
        <v>36</v>
      </c>
      <c r="H25">
        <f t="shared" ref="H25" ca="1" si="12">ROUND(RAND(),0)</f>
        <v>1</v>
      </c>
      <c r="I25">
        <f t="shared" ca="1" si="11"/>
        <v>0</v>
      </c>
      <c r="J25">
        <f t="shared" ca="1" si="11"/>
        <v>0</v>
      </c>
      <c r="K25">
        <f t="shared" ca="1" si="11"/>
        <v>1</v>
      </c>
      <c r="L25">
        <f t="shared" ca="1" si="11"/>
        <v>0</v>
      </c>
      <c r="M25">
        <f t="shared" ca="1" si="11"/>
        <v>0</v>
      </c>
    </row>
    <row r="26" spans="1:34" x14ac:dyDescent="0.25">
      <c r="F26" s="1"/>
    </row>
    <row r="27" spans="1:34" x14ac:dyDescent="0.25">
      <c r="F27" s="1"/>
    </row>
    <row r="28" spans="1:34" x14ac:dyDescent="0.25">
      <c r="F28" s="1" t="s">
        <v>3</v>
      </c>
      <c r="G28">
        <v>53</v>
      </c>
      <c r="H28">
        <v>1</v>
      </c>
      <c r="I28">
        <v>1</v>
      </c>
      <c r="J28">
        <v>0</v>
      </c>
      <c r="K28">
        <v>1</v>
      </c>
      <c r="L28">
        <v>0</v>
      </c>
      <c r="M28">
        <v>1</v>
      </c>
    </row>
    <row r="29" spans="1:34" x14ac:dyDescent="0.25">
      <c r="F29" s="1" t="s">
        <v>4</v>
      </c>
      <c r="G29">
        <v>24</v>
      </c>
      <c r="H29">
        <v>0</v>
      </c>
      <c r="I29">
        <v>1</v>
      </c>
      <c r="J29">
        <v>1</v>
      </c>
      <c r="K29">
        <v>0</v>
      </c>
      <c r="L29">
        <v>0</v>
      </c>
      <c r="M29">
        <v>0</v>
      </c>
    </row>
    <row r="30" spans="1:34" x14ac:dyDescent="0.25">
      <c r="F30" s="4"/>
      <c r="H30">
        <f t="shared" ref="H30:K30" si="13">_xlfn.BITXOR(H29,1)</f>
        <v>1</v>
      </c>
      <c r="I30">
        <f t="shared" si="13"/>
        <v>0</v>
      </c>
      <c r="J30">
        <f t="shared" si="13"/>
        <v>0</v>
      </c>
      <c r="K30">
        <f t="shared" si="13"/>
        <v>1</v>
      </c>
      <c r="L30">
        <f>_xlfn.BITXOR(L29,1)</f>
        <v>1</v>
      </c>
      <c r="M30">
        <f>_xlfn.BITXOR(M29,1)</f>
        <v>1</v>
      </c>
    </row>
    <row r="31" spans="1:34" x14ac:dyDescent="0.25">
      <c r="F31" s="1"/>
      <c r="H31">
        <v>0</v>
      </c>
      <c r="I31">
        <v>0</v>
      </c>
      <c r="J31">
        <v>0</v>
      </c>
      <c r="K31">
        <v>0</v>
      </c>
      <c r="L31">
        <v>0</v>
      </c>
      <c r="M31">
        <v>1</v>
      </c>
    </row>
    <row r="32" spans="1:34" x14ac:dyDescent="0.25">
      <c r="F32" s="4" t="s">
        <v>52</v>
      </c>
      <c r="H32">
        <f t="shared" ref="H32:K32" si="14">MOD(_xlfn.BITXOR(H30,H31)+IF(OR(AND(I30=1,I31=1),AND(SUM(I30,I31)=1,I32=0)),1,0),2)</f>
        <v>1</v>
      </c>
      <c r="I32">
        <f t="shared" si="14"/>
        <v>0</v>
      </c>
      <c r="J32">
        <f t="shared" si="14"/>
        <v>1</v>
      </c>
      <c r="K32">
        <f t="shared" si="14"/>
        <v>0</v>
      </c>
      <c r="L32">
        <f>MOD(_xlfn.BITXOR(L30,L31)+IF(OR(AND(M30=1,M31=1),AND(SUM(M30,M31)=1,M32=0)),1,0),2)</f>
        <v>0</v>
      </c>
      <c r="M32">
        <f>MOD(M30+M31,2)</f>
        <v>0</v>
      </c>
    </row>
    <row r="33" spans="6:36" x14ac:dyDescent="0.25">
      <c r="F33" s="4" t="s">
        <v>53</v>
      </c>
      <c r="G33">
        <f>BIN2DEC(_xlfn.CONCAT(H33:M33))</f>
        <v>29</v>
      </c>
      <c r="H33">
        <f t="shared" ref="H33:L33" si="15">MOD(H28+H32,2)</f>
        <v>0</v>
      </c>
      <c r="I33">
        <f t="shared" si="15"/>
        <v>1</v>
      </c>
      <c r="J33">
        <f t="shared" si="15"/>
        <v>1</v>
      </c>
      <c r="K33">
        <f t="shared" si="15"/>
        <v>1</v>
      </c>
      <c r="L33">
        <f t="shared" si="15"/>
        <v>0</v>
      </c>
      <c r="M33">
        <f>MOD(M28+M32,2)</f>
        <v>1</v>
      </c>
    </row>
    <row r="34" spans="6:36" x14ac:dyDescent="0.25">
      <c r="G34">
        <f>G28-G29</f>
        <v>29</v>
      </c>
    </row>
    <row r="45" spans="6:36" x14ac:dyDescent="0.25">
      <c r="AJ45" t="e">
        <f ca="1">SUMPRODUCT(--MID(AI45,LEN(AI45)+1-ROW(INDIRECT("1:"&amp;LEN(AI45))),1),(2^(ROW(INDIRECT("1:"&amp;LEN(AI45)))-1)))</f>
        <v>#REF!</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B818B-E7D7-40F1-83B9-F8C71D7AD8E7}">
  <dimension ref="A1:JD52"/>
  <sheetViews>
    <sheetView zoomScale="85" zoomScaleNormal="85" workbookViewId="0">
      <selection activeCell="Q6" sqref="Q6"/>
    </sheetView>
  </sheetViews>
  <sheetFormatPr defaultRowHeight="15" x14ac:dyDescent="0.25"/>
  <cols>
    <col min="1" max="1" width="49.42578125" bestFit="1" customWidth="1"/>
    <col min="2" max="17" width="5.7109375" customWidth="1"/>
    <col min="18" max="25" width="4.7109375" customWidth="1"/>
    <col min="26" max="26" width="6.140625" bestFit="1" customWidth="1"/>
    <col min="27" max="28" width="4.7109375" customWidth="1"/>
    <col min="29" max="29" width="7" bestFit="1" customWidth="1"/>
    <col min="30" max="257" width="4.7109375" customWidth="1"/>
  </cols>
  <sheetData>
    <row r="1" spans="1:264" x14ac:dyDescent="0.25">
      <c r="A1" t="s">
        <v>54</v>
      </c>
      <c r="B1" s="2" t="s">
        <v>63</v>
      </c>
      <c r="J1" t="s">
        <v>63</v>
      </c>
      <c r="T1">
        <f>LEN(B1)</f>
        <v>16</v>
      </c>
      <c r="U1">
        <f>FIND(1,B1,1)</f>
        <v>1</v>
      </c>
      <c r="Z1">
        <f ca="1">SUMPRODUCT(--MID(B1,LEN(B1)+1-ROW(INDIRECT("1:"&amp;LEN(B1))),1),(2^(ROW(INDIRECT("1:"&amp;LEN(B1)))-1)))</f>
        <v>56892</v>
      </c>
      <c r="AM1">
        <f t="shared" ref="AM1:BB2" ca="1" si="0">ROUND(RAND(),0)</f>
        <v>1</v>
      </c>
      <c r="AN1">
        <f t="shared" ca="1" si="0"/>
        <v>0</v>
      </c>
      <c r="AO1">
        <f t="shared" ca="1" si="0"/>
        <v>0</v>
      </c>
      <c r="AP1">
        <f t="shared" ca="1" si="0"/>
        <v>0</v>
      </c>
      <c r="AQ1">
        <f t="shared" ca="1" si="0"/>
        <v>1</v>
      </c>
      <c r="AR1">
        <f t="shared" ca="1" si="0"/>
        <v>1</v>
      </c>
      <c r="AS1">
        <f t="shared" ca="1" si="0"/>
        <v>1</v>
      </c>
      <c r="AT1">
        <f t="shared" ca="1" si="0"/>
        <v>1</v>
      </c>
      <c r="AU1">
        <f t="shared" ca="1" si="0"/>
        <v>0</v>
      </c>
      <c r="AV1">
        <f t="shared" ca="1" si="0"/>
        <v>0</v>
      </c>
      <c r="AW1">
        <f t="shared" ca="1" si="0"/>
        <v>0</v>
      </c>
      <c r="AX1">
        <f t="shared" ca="1" si="0"/>
        <v>1</v>
      </c>
      <c r="AY1">
        <f t="shared" ca="1" si="0"/>
        <v>1</v>
      </c>
      <c r="AZ1">
        <f t="shared" ca="1" si="0"/>
        <v>1</v>
      </c>
      <c r="BA1">
        <f t="shared" ca="1" si="0"/>
        <v>0</v>
      </c>
      <c r="BB1">
        <f t="shared" ca="1" si="0"/>
        <v>0</v>
      </c>
    </row>
    <row r="2" spans="1:264" x14ac:dyDescent="0.25">
      <c r="A2" t="s">
        <v>55</v>
      </c>
      <c r="B2" s="2" t="s">
        <v>65</v>
      </c>
      <c r="J2" t="s">
        <v>51</v>
      </c>
      <c r="T2">
        <f>LEN(B2)</f>
        <v>16</v>
      </c>
      <c r="U2">
        <f>FIND(1,B2,1)</f>
        <v>1</v>
      </c>
      <c r="Z2">
        <f ca="1">SUMPRODUCT(--MID(B2,LEN(B2)+1-ROW(INDIRECT("1:"&amp;LEN(B2))),1),(2^(ROW(INDIRECT("1:"&amp;LEN(B2)))-1)))</f>
        <v>52294</v>
      </c>
      <c r="AB2">
        <f ca="1">QUOTIENT(Z1,Z2)</f>
        <v>1</v>
      </c>
      <c r="AC2">
        <f ca="1">Z1-AB2*Z2</f>
        <v>4598</v>
      </c>
      <c r="AD2" s="8" t="str">
        <f ca="1">DEC2BIN(MOD(QUOTIENT(AC2,256^3),256),8)&amp;DEC2BIN(MOD(QUOTIENT(AC2,256^2),256),8)&amp;DEC2BIN(MOD(QUOTIENT(AC2,256^1),256),8)&amp;DEC2BIN(MOD(QUOTIENT(AC2,256^0),256),8)</f>
        <v>00000000000000000001000111110110</v>
      </c>
      <c r="AM2">
        <f t="shared" ca="1" si="0"/>
        <v>1</v>
      </c>
      <c r="AN2">
        <f t="shared" ca="1" si="0"/>
        <v>1</v>
      </c>
      <c r="AO2">
        <f t="shared" ca="1" si="0"/>
        <v>1</v>
      </c>
      <c r="AP2">
        <f t="shared" ca="1" si="0"/>
        <v>0</v>
      </c>
      <c r="AQ2">
        <f t="shared" ca="1" si="0"/>
        <v>1</v>
      </c>
      <c r="AR2">
        <f t="shared" ca="1" si="0"/>
        <v>0</v>
      </c>
      <c r="AS2">
        <f t="shared" ca="1" si="0"/>
        <v>1</v>
      </c>
      <c r="AT2">
        <f t="shared" ca="1" si="0"/>
        <v>1</v>
      </c>
      <c r="AU2">
        <f t="shared" ca="1" si="0"/>
        <v>0</v>
      </c>
      <c r="AV2">
        <f t="shared" ca="1" si="0"/>
        <v>0</v>
      </c>
      <c r="AW2">
        <f t="shared" ca="1" si="0"/>
        <v>1</v>
      </c>
      <c r="AX2">
        <f t="shared" ca="1" si="0"/>
        <v>0</v>
      </c>
      <c r="AY2">
        <f t="shared" ca="1" si="0"/>
        <v>1</v>
      </c>
      <c r="AZ2">
        <f t="shared" ca="1" si="0"/>
        <v>1</v>
      </c>
      <c r="BA2">
        <f t="shared" ca="1" si="0"/>
        <v>1</v>
      </c>
      <c r="BB2">
        <f t="shared" ca="1" si="0"/>
        <v>0</v>
      </c>
    </row>
    <row r="3" spans="1:264" x14ac:dyDescent="0.25">
      <c r="A3" t="s">
        <v>56</v>
      </c>
      <c r="B3" s="9">
        <v>1</v>
      </c>
      <c r="C3" s="9">
        <f>B3+1</f>
        <v>2</v>
      </c>
      <c r="D3" s="9">
        <f t="shared" ref="D3:Q3" si="1">C3+1</f>
        <v>3</v>
      </c>
      <c r="E3" s="9">
        <f t="shared" si="1"/>
        <v>4</v>
      </c>
      <c r="F3" s="9">
        <f t="shared" si="1"/>
        <v>5</v>
      </c>
      <c r="G3" s="9">
        <f t="shared" si="1"/>
        <v>6</v>
      </c>
      <c r="H3" s="9">
        <f t="shared" si="1"/>
        <v>7</v>
      </c>
      <c r="I3" s="9">
        <f t="shared" si="1"/>
        <v>8</v>
      </c>
      <c r="J3" s="9">
        <f t="shared" si="1"/>
        <v>9</v>
      </c>
      <c r="K3" s="9">
        <f t="shared" si="1"/>
        <v>10</v>
      </c>
      <c r="L3" s="9">
        <f t="shared" si="1"/>
        <v>11</v>
      </c>
      <c r="M3" s="9">
        <f t="shared" si="1"/>
        <v>12</v>
      </c>
      <c r="N3" s="9">
        <f t="shared" si="1"/>
        <v>13</v>
      </c>
      <c r="O3" s="9">
        <f t="shared" si="1"/>
        <v>14</v>
      </c>
      <c r="P3" s="9">
        <f t="shared" si="1"/>
        <v>15</v>
      </c>
      <c r="Q3" s="9">
        <f t="shared" si="1"/>
        <v>16</v>
      </c>
      <c r="R3" s="9"/>
      <c r="T3" s="9" t="s">
        <v>59</v>
      </c>
      <c r="U3" s="9" t="s">
        <v>66</v>
      </c>
      <c r="IY3" t="s">
        <v>57</v>
      </c>
      <c r="IZ3" t="s">
        <v>58</v>
      </c>
      <c r="JA3" t="s">
        <v>59</v>
      </c>
      <c r="JB3" t="s">
        <v>60</v>
      </c>
      <c r="JD3" t="s">
        <v>61</v>
      </c>
    </row>
    <row r="4" spans="1:264" x14ac:dyDescent="0.25">
      <c r="A4" s="2" t="s">
        <v>67</v>
      </c>
      <c r="B4">
        <f t="shared" ref="B4:Q4" si="2">VALUE(MID($B$1,B$3,1))</f>
        <v>1</v>
      </c>
      <c r="C4">
        <f t="shared" si="2"/>
        <v>1</v>
      </c>
      <c r="D4">
        <f t="shared" si="2"/>
        <v>0</v>
      </c>
      <c r="E4">
        <f t="shared" si="2"/>
        <v>1</v>
      </c>
      <c r="F4">
        <f t="shared" si="2"/>
        <v>1</v>
      </c>
      <c r="G4">
        <f t="shared" si="2"/>
        <v>1</v>
      </c>
      <c r="H4">
        <f t="shared" si="2"/>
        <v>1</v>
      </c>
      <c r="I4">
        <f t="shared" si="2"/>
        <v>0</v>
      </c>
      <c r="J4">
        <f t="shared" si="2"/>
        <v>0</v>
      </c>
      <c r="K4">
        <f t="shared" si="2"/>
        <v>0</v>
      </c>
      <c r="L4">
        <f t="shared" si="2"/>
        <v>1</v>
      </c>
      <c r="M4">
        <f t="shared" si="2"/>
        <v>1</v>
      </c>
      <c r="N4">
        <f t="shared" si="2"/>
        <v>1</v>
      </c>
      <c r="O4">
        <f t="shared" si="2"/>
        <v>1</v>
      </c>
      <c r="P4">
        <f t="shared" si="2"/>
        <v>0</v>
      </c>
      <c r="Q4">
        <f t="shared" si="2"/>
        <v>0</v>
      </c>
      <c r="U4">
        <f>FIND(1,_xlfn.CONCAT(B4:Q4),1)</f>
        <v>1</v>
      </c>
      <c r="AC4" t="s">
        <v>70</v>
      </c>
    </row>
    <row r="5" spans="1:264" x14ac:dyDescent="0.25">
      <c r="A5" s="2" t="s">
        <v>55</v>
      </c>
      <c r="B5">
        <f>VALUE(MID($B$2,B$3,1))</f>
        <v>1</v>
      </c>
      <c r="C5">
        <f t="shared" ref="C5:Q5" si="3">VALUE(MID($B$2,C$3,1))</f>
        <v>1</v>
      </c>
      <c r="D5">
        <f t="shared" si="3"/>
        <v>0</v>
      </c>
      <c r="E5">
        <f t="shared" si="3"/>
        <v>0</v>
      </c>
      <c r="F5">
        <f t="shared" si="3"/>
        <v>1</v>
      </c>
      <c r="G5">
        <f t="shared" si="3"/>
        <v>1</v>
      </c>
      <c r="H5">
        <f t="shared" si="3"/>
        <v>0</v>
      </c>
      <c r="I5">
        <f t="shared" si="3"/>
        <v>0</v>
      </c>
      <c r="J5">
        <f t="shared" si="3"/>
        <v>0</v>
      </c>
      <c r="K5">
        <f t="shared" si="3"/>
        <v>1</v>
      </c>
      <c r="L5">
        <f t="shared" si="3"/>
        <v>0</v>
      </c>
      <c r="M5">
        <f t="shared" si="3"/>
        <v>0</v>
      </c>
      <c r="N5">
        <f t="shared" si="3"/>
        <v>0</v>
      </c>
      <c r="O5">
        <f t="shared" si="3"/>
        <v>1</v>
      </c>
      <c r="P5">
        <f t="shared" si="3"/>
        <v>1</v>
      </c>
      <c r="Q5">
        <f t="shared" si="3"/>
        <v>0</v>
      </c>
    </row>
    <row r="6" spans="1:264" x14ac:dyDescent="0.25">
      <c r="A6" s="2" t="s">
        <v>33</v>
      </c>
      <c r="B6">
        <f t="shared" ref="B6:P6" si="4">MOD(_xlfn.BITXOR(B5,1)+IF(AND(_xlfn.BITXOR(C5,1)=1,C6=0),1,0),2)</f>
        <v>0</v>
      </c>
      <c r="C6">
        <f t="shared" si="4"/>
        <v>0</v>
      </c>
      <c r="D6">
        <f t="shared" si="4"/>
        <v>1</v>
      </c>
      <c r="E6">
        <f t="shared" si="4"/>
        <v>1</v>
      </c>
      <c r="F6">
        <f t="shared" si="4"/>
        <v>0</v>
      </c>
      <c r="G6">
        <f t="shared" si="4"/>
        <v>0</v>
      </c>
      <c r="H6">
        <f t="shared" si="4"/>
        <v>1</v>
      </c>
      <c r="I6">
        <f t="shared" si="4"/>
        <v>1</v>
      </c>
      <c r="J6">
        <f t="shared" si="4"/>
        <v>1</v>
      </c>
      <c r="K6">
        <f t="shared" si="4"/>
        <v>0</v>
      </c>
      <c r="L6">
        <f t="shared" si="4"/>
        <v>1</v>
      </c>
      <c r="M6">
        <f t="shared" si="4"/>
        <v>1</v>
      </c>
      <c r="N6">
        <f t="shared" si="4"/>
        <v>1</v>
      </c>
      <c r="O6">
        <f t="shared" si="4"/>
        <v>0</v>
      </c>
      <c r="P6">
        <f t="shared" si="4"/>
        <v>1</v>
      </c>
      <c r="Q6">
        <f>MOD(_xlfn.BITXOR(Q5,1)+1,2)</f>
        <v>0</v>
      </c>
      <c r="U6">
        <f>FIND(1,_xlfn.CONCAT(B6:Q6),1)</f>
        <v>3</v>
      </c>
      <c r="AC6" t="s">
        <v>64</v>
      </c>
    </row>
    <row r="7" spans="1:264" x14ac:dyDescent="0.25">
      <c r="A7" s="2"/>
    </row>
    <row r="9" spans="1:264" x14ac:dyDescent="0.25">
      <c r="A9" s="2" t="s">
        <v>73</v>
      </c>
    </row>
    <row r="17" spans="1:34" x14ac:dyDescent="0.25">
      <c r="A17" t="s">
        <v>0</v>
      </c>
    </row>
    <row r="19" spans="1:34" x14ac:dyDescent="0.25">
      <c r="A19" s="2" t="s">
        <v>62</v>
      </c>
      <c r="B19">
        <f t="shared" ref="B19:Q19" si="5">VALUE(MID($B$1,B$3,1))</f>
        <v>1</v>
      </c>
      <c r="C19">
        <f t="shared" si="5"/>
        <v>1</v>
      </c>
      <c r="D19">
        <f t="shared" si="5"/>
        <v>0</v>
      </c>
      <c r="E19">
        <f t="shared" si="5"/>
        <v>1</v>
      </c>
      <c r="F19">
        <f t="shared" si="5"/>
        <v>1</v>
      </c>
      <c r="G19">
        <f t="shared" si="5"/>
        <v>1</v>
      </c>
      <c r="H19">
        <f t="shared" si="5"/>
        <v>1</v>
      </c>
      <c r="I19">
        <f t="shared" si="5"/>
        <v>0</v>
      </c>
      <c r="J19">
        <f t="shared" si="5"/>
        <v>0</v>
      </c>
      <c r="K19">
        <f t="shared" si="5"/>
        <v>0</v>
      </c>
      <c r="L19">
        <f t="shared" si="5"/>
        <v>1</v>
      </c>
      <c r="M19">
        <f t="shared" si="5"/>
        <v>1</v>
      </c>
      <c r="N19">
        <f t="shared" si="5"/>
        <v>1</v>
      </c>
      <c r="O19">
        <f t="shared" si="5"/>
        <v>1</v>
      </c>
      <c r="P19">
        <f t="shared" si="5"/>
        <v>0</v>
      </c>
      <c r="Q19">
        <f t="shared" si="5"/>
        <v>0</v>
      </c>
      <c r="U19">
        <f>FIND(1,_xlfn.CONCAT(B19:Q19),1)</f>
        <v>1</v>
      </c>
    </row>
    <row r="20" spans="1:34" x14ac:dyDescent="0.25">
      <c r="A20" s="2" t="s">
        <v>71</v>
      </c>
      <c r="B20" t="str">
        <f>IFERROR(IF(B$3&gt;=$U19,VALUE(MID(_xlfn.CONCAT($B$6:$Q$6),#REF!+B$3-1,1)),0),"")</f>
        <v/>
      </c>
      <c r="C20" t="str">
        <f>IFERROR(IF(C$3&gt;=$U19,VALUE(MID(_xlfn.CONCAT($B$6:$Q$6),#REF!+C$3-1,1)),0),"")</f>
        <v/>
      </c>
      <c r="D20" t="str">
        <f>IFERROR(IF(D$3&gt;=$U19,VALUE(MID(_xlfn.CONCAT($B$6:$Q$6),#REF!+D$3-1,1)),0),"")</f>
        <v/>
      </c>
      <c r="E20" t="str">
        <f>IFERROR(IF(E$3&gt;=$U19,VALUE(MID(_xlfn.CONCAT($B$6:$Q$6),#REF!+E$3-1,1)),0),"")</f>
        <v/>
      </c>
      <c r="F20" t="str">
        <f>IFERROR(IF(F$3&gt;=$U19,VALUE(MID(_xlfn.CONCAT($B$6:$Q$6),#REF!+F$3-1,1)),0),"")</f>
        <v/>
      </c>
      <c r="G20" t="str">
        <f>IFERROR(IF(G$3&gt;=$U19,VALUE(MID(_xlfn.CONCAT($B$6:$Q$6),#REF!+G$3-1,1)),0),"")</f>
        <v/>
      </c>
      <c r="H20" t="str">
        <f>IFERROR(IF(H$3&gt;=$U19,VALUE(MID(_xlfn.CONCAT($B$6:$Q$6),#REF!+H$3-1,1)),0),"")</f>
        <v/>
      </c>
      <c r="I20" t="str">
        <f>IFERROR(IF(I$3&gt;=$U19,VALUE(MID(_xlfn.CONCAT($B$6:$Q$6),#REF!+I$3-1,1)),0),"")</f>
        <v/>
      </c>
      <c r="J20" t="str">
        <f>IFERROR(IF(J$3&gt;=$U19,VALUE(MID(_xlfn.CONCAT($B$6:$Q$6),#REF!+J$3-1,1)),0),"")</f>
        <v/>
      </c>
      <c r="K20" t="str">
        <f>IFERROR(IF(K$3&gt;=$U19,VALUE(MID(_xlfn.CONCAT($B$6:$Q$6),#REF!+K$3-1,1)),0),"")</f>
        <v/>
      </c>
      <c r="L20" t="str">
        <f>IFERROR(IF(L$3&gt;=$U19,VALUE(MID(_xlfn.CONCAT($B$6:$Q$6),#REF!+L$3-1,1)),0),"")</f>
        <v/>
      </c>
      <c r="M20" t="str">
        <f>IFERROR(IF(M$3&gt;=$U19,VALUE(MID(_xlfn.CONCAT($B$6:$Q$6),#REF!+M$3-1,1)),0),"")</f>
        <v/>
      </c>
      <c r="N20" t="str">
        <f>IFERROR(IF(N$3&gt;=$U19,VALUE(MID(_xlfn.CONCAT($B$6:$Q$6),#REF!+N$3-1,1)),0),"")</f>
        <v/>
      </c>
      <c r="O20" t="str">
        <f>IFERROR(IF(O$3&gt;=$U19,VALUE(MID(_xlfn.CONCAT($B$6:$Q$6),#REF!+O$3-1,1)),0),"")</f>
        <v/>
      </c>
      <c r="P20" t="str">
        <f>IFERROR(IF(P$3&gt;=$U19,VALUE(MID(_xlfn.CONCAT($B$6:$Q$6),#REF!+P$3-1,1)),0),"")</f>
        <v/>
      </c>
      <c r="Q20" t="str">
        <f>IFERROR(IF(Q$3&gt;=$U19,VALUE(MID(_xlfn.CONCAT($B$6:$Q$6),#REF!+Q$3-1,1)),0),"")</f>
        <v/>
      </c>
    </row>
    <row r="21" spans="1:34" x14ac:dyDescent="0.25">
      <c r="A21" s="2" t="s">
        <v>68</v>
      </c>
      <c r="B21" t="str">
        <f t="shared" ref="B21:M21" si="6">IFERROR(MOD(MOD(B19+B20,2)+IF(OR(AND(C19=1,C20=1),AND(SUM(C19,C20)=1,C21=0)),1,0),2),"")</f>
        <v/>
      </c>
      <c r="C21" t="str">
        <f t="shared" si="6"/>
        <v/>
      </c>
      <c r="D21" t="str">
        <f t="shared" si="6"/>
        <v/>
      </c>
      <c r="E21" t="str">
        <f t="shared" si="6"/>
        <v/>
      </c>
      <c r="F21" t="str">
        <f t="shared" si="6"/>
        <v/>
      </c>
      <c r="G21" t="str">
        <f t="shared" si="6"/>
        <v/>
      </c>
      <c r="H21" t="str">
        <f t="shared" si="6"/>
        <v/>
      </c>
      <c r="I21" t="str">
        <f t="shared" si="6"/>
        <v/>
      </c>
      <c r="J21" t="str">
        <f t="shared" si="6"/>
        <v/>
      </c>
      <c r="K21" t="str">
        <f t="shared" si="6"/>
        <v/>
      </c>
      <c r="L21" t="str">
        <f t="shared" si="6"/>
        <v/>
      </c>
      <c r="M21" t="str">
        <f t="shared" si="6"/>
        <v/>
      </c>
      <c r="N21" t="str">
        <f>IFERROR(MOD(MOD(N19+N20,2)+IF(OR(AND(O19=1,O20=1),AND(SUM(O19,O20)=1,O21=0)),1,0),2),"")</f>
        <v/>
      </c>
      <c r="O21" t="str">
        <f t="shared" ref="O21:Q21" si="7">IFERROR(MOD(O19+O20,2),"")</f>
        <v/>
      </c>
      <c r="P21" t="str">
        <f t="shared" si="7"/>
        <v/>
      </c>
      <c r="Q21" t="str">
        <f t="shared" si="7"/>
        <v/>
      </c>
      <c r="W21" s="2"/>
    </row>
    <row r="22" spans="1:34" x14ac:dyDescent="0.25">
      <c r="A22" s="2" t="s">
        <v>69</v>
      </c>
      <c r="AC22" t="s">
        <v>72</v>
      </c>
      <c r="AD22">
        <f ca="1">SUMPRODUCT(--MID(AC22,LEN(AC22)+1-ROW(INDIRECT("1:"&amp;LEN(AC22))),1),(2^(ROW(INDIRECT("1:"&amp;LEN(AC22)))-1)))</f>
        <v>13242</v>
      </c>
    </row>
    <row r="23" spans="1:34" x14ac:dyDescent="0.25">
      <c r="A23" s="2"/>
    </row>
    <row r="25" spans="1:34" x14ac:dyDescent="0.25">
      <c r="A25" s="2" t="s">
        <v>71</v>
      </c>
      <c r="B25">
        <f t="shared" ref="B25:Q25" si="8">B6</f>
        <v>0</v>
      </c>
      <c r="C25">
        <f t="shared" si="8"/>
        <v>0</v>
      </c>
      <c r="D25">
        <f t="shared" si="8"/>
        <v>1</v>
      </c>
      <c r="E25">
        <f t="shared" si="8"/>
        <v>1</v>
      </c>
      <c r="F25">
        <f t="shared" si="8"/>
        <v>0</v>
      </c>
      <c r="G25">
        <f t="shared" si="8"/>
        <v>0</v>
      </c>
      <c r="H25">
        <f t="shared" si="8"/>
        <v>1</v>
      </c>
      <c r="I25">
        <f t="shared" si="8"/>
        <v>1</v>
      </c>
      <c r="J25">
        <f t="shared" si="8"/>
        <v>1</v>
      </c>
      <c r="K25">
        <f t="shared" si="8"/>
        <v>0</v>
      </c>
      <c r="L25">
        <f t="shared" si="8"/>
        <v>1</v>
      </c>
      <c r="M25">
        <f t="shared" si="8"/>
        <v>1</v>
      </c>
      <c r="N25">
        <f t="shared" si="8"/>
        <v>1</v>
      </c>
      <c r="O25">
        <f t="shared" si="8"/>
        <v>0</v>
      </c>
      <c r="P25">
        <f t="shared" si="8"/>
        <v>1</v>
      </c>
      <c r="Q25">
        <f t="shared" si="8"/>
        <v>0</v>
      </c>
    </row>
    <row r="26" spans="1:34" x14ac:dyDescent="0.25">
      <c r="A26" s="2" t="s">
        <v>68</v>
      </c>
      <c r="B26">
        <f t="shared" ref="B26:O26" si="9">IFERROR(MOD(MOD(B19+B25,2)+IF(OR(AND(C19=1,C25=1),AND(SUM(C19,C25)=1,C26=0)),1,0),2),"")</f>
        <v>0</v>
      </c>
      <c r="C26">
        <f t="shared" si="9"/>
        <v>0</v>
      </c>
      <c r="D26">
        <f t="shared" si="9"/>
        <v>0</v>
      </c>
      <c r="E26">
        <f t="shared" si="9"/>
        <v>1</v>
      </c>
      <c r="F26">
        <f t="shared" si="9"/>
        <v>0</v>
      </c>
      <c r="G26">
        <f t="shared" si="9"/>
        <v>0</v>
      </c>
      <c r="H26">
        <f t="shared" si="9"/>
        <v>0</v>
      </c>
      <c r="I26">
        <f t="shared" si="9"/>
        <v>1</v>
      </c>
      <c r="J26">
        <f t="shared" si="9"/>
        <v>1</v>
      </c>
      <c r="K26">
        <f t="shared" si="9"/>
        <v>1</v>
      </c>
      <c r="L26">
        <f t="shared" si="9"/>
        <v>1</v>
      </c>
      <c r="M26">
        <f t="shared" si="9"/>
        <v>1</v>
      </c>
      <c r="N26">
        <f t="shared" si="9"/>
        <v>0</v>
      </c>
      <c r="O26">
        <f t="shared" si="9"/>
        <v>1</v>
      </c>
      <c r="P26">
        <f>IFERROR(MOD(MOD(P19+P25,2)+IF(OR(AND(Q19=1,Q25=1),AND(SUM(Q19,Q25)=1,Q26=0)),1,0),2),"")</f>
        <v>1</v>
      </c>
      <c r="Q26">
        <f>IFERROR(MOD(Q19+Q25,2),"")</f>
        <v>0</v>
      </c>
      <c r="Z26" t="str">
        <f>_xlfn.CONCAT(B26:Q26)</f>
        <v>0001000111110110</v>
      </c>
    </row>
    <row r="27" spans="1:34" x14ac:dyDescent="0.25">
      <c r="AE27">
        <v>1</v>
      </c>
      <c r="AF27">
        <v>1</v>
      </c>
      <c r="AG27">
        <v>0</v>
      </c>
      <c r="AH27">
        <v>0</v>
      </c>
    </row>
    <row r="28" spans="1:34" x14ac:dyDescent="0.25">
      <c r="AE28">
        <v>0</v>
      </c>
      <c r="AF28">
        <v>1</v>
      </c>
      <c r="AG28">
        <v>0</v>
      </c>
      <c r="AH28">
        <v>1</v>
      </c>
    </row>
    <row r="29" spans="1:34" x14ac:dyDescent="0.25">
      <c r="AE29">
        <f>_xlfn.BITXOR(AE27,AE28)</f>
        <v>1</v>
      </c>
      <c r="AF29">
        <f>_xlfn.BITXOR(AF27,AF28)</f>
        <v>0</v>
      </c>
      <c r="AG29">
        <f>_xlfn.BITXOR(AG27,AG28)</f>
        <v>0</v>
      </c>
      <c r="AH29">
        <f>_xlfn.BITXOR(AH27,AH28)</f>
        <v>1</v>
      </c>
    </row>
    <row r="30" spans="1:34" x14ac:dyDescent="0.25">
      <c r="H30">
        <v>1</v>
      </c>
      <c r="I30">
        <f>H30+1</f>
        <v>2</v>
      </c>
      <c r="J30">
        <f t="shared" ref="J30:M30" si="10">I30+1</f>
        <v>3</v>
      </c>
      <c r="K30">
        <f t="shared" si="10"/>
        <v>4</v>
      </c>
      <c r="L30">
        <f t="shared" si="10"/>
        <v>5</v>
      </c>
      <c r="M30">
        <f t="shared" si="10"/>
        <v>6</v>
      </c>
    </row>
    <row r="31" spans="1:34" x14ac:dyDescent="0.25">
      <c r="F31" s="1" t="s">
        <v>3</v>
      </c>
      <c r="G31">
        <f ca="1">BIN2DEC(_xlfn.CONCAT(H31:M31))</f>
        <v>62</v>
      </c>
      <c r="H31">
        <f ca="1">ROUND(RAND(),0)</f>
        <v>1</v>
      </c>
      <c r="I31">
        <f t="shared" ref="I31:M32" ca="1" si="11">ROUND(RAND(),0)</f>
        <v>1</v>
      </c>
      <c r="J31">
        <f t="shared" ca="1" si="11"/>
        <v>1</v>
      </c>
      <c r="K31">
        <f t="shared" ca="1" si="11"/>
        <v>1</v>
      </c>
      <c r="L31">
        <f t="shared" ca="1" si="11"/>
        <v>1</v>
      </c>
      <c r="M31">
        <f t="shared" ca="1" si="11"/>
        <v>0</v>
      </c>
    </row>
    <row r="32" spans="1:34" x14ac:dyDescent="0.25">
      <c r="F32" s="1" t="s">
        <v>4</v>
      </c>
      <c r="G32">
        <f ca="1">BIN2DEC(_xlfn.CONCAT(H32:M32))</f>
        <v>24</v>
      </c>
      <c r="H32">
        <f t="shared" ref="H32" ca="1" si="12">ROUND(RAND(),0)</f>
        <v>0</v>
      </c>
      <c r="I32">
        <f t="shared" ca="1" si="11"/>
        <v>1</v>
      </c>
      <c r="J32">
        <f t="shared" ca="1" si="11"/>
        <v>1</v>
      </c>
      <c r="K32">
        <f t="shared" ca="1" si="11"/>
        <v>0</v>
      </c>
      <c r="L32">
        <f t="shared" ca="1" si="11"/>
        <v>0</v>
      </c>
      <c r="M32">
        <f t="shared" ca="1" si="11"/>
        <v>0</v>
      </c>
    </row>
    <row r="33" spans="6:13" x14ac:dyDescent="0.25">
      <c r="F33" s="1"/>
    </row>
    <row r="34" spans="6:13" x14ac:dyDescent="0.25">
      <c r="F34" s="1"/>
    </row>
    <row r="35" spans="6:13" x14ac:dyDescent="0.25">
      <c r="F35" s="1" t="s">
        <v>3</v>
      </c>
      <c r="G35">
        <v>53</v>
      </c>
      <c r="H35">
        <v>1</v>
      </c>
      <c r="I35">
        <v>1</v>
      </c>
      <c r="J35">
        <v>0</v>
      </c>
      <c r="K35">
        <v>1</v>
      </c>
      <c r="L35">
        <v>0</v>
      </c>
      <c r="M35">
        <v>1</v>
      </c>
    </row>
    <row r="36" spans="6:13" x14ac:dyDescent="0.25">
      <c r="F36" s="1" t="s">
        <v>4</v>
      </c>
      <c r="G36">
        <v>24</v>
      </c>
      <c r="H36">
        <v>0</v>
      </c>
      <c r="I36">
        <v>1</v>
      </c>
      <c r="J36">
        <v>1</v>
      </c>
      <c r="K36">
        <v>0</v>
      </c>
      <c r="L36">
        <v>0</v>
      </c>
      <c r="M36">
        <v>0</v>
      </c>
    </row>
    <row r="37" spans="6:13" x14ac:dyDescent="0.25">
      <c r="F37" s="4"/>
      <c r="H37">
        <f t="shared" ref="H37:K37" si="13">_xlfn.BITXOR(H36,1)</f>
        <v>1</v>
      </c>
      <c r="I37">
        <f t="shared" si="13"/>
        <v>0</v>
      </c>
      <c r="J37">
        <f t="shared" si="13"/>
        <v>0</v>
      </c>
      <c r="K37">
        <f t="shared" si="13"/>
        <v>1</v>
      </c>
      <c r="L37">
        <f>_xlfn.BITXOR(L36,1)</f>
        <v>1</v>
      </c>
      <c r="M37">
        <f>_xlfn.BITXOR(M36,1)</f>
        <v>1</v>
      </c>
    </row>
    <row r="38" spans="6:13" x14ac:dyDescent="0.25">
      <c r="F38" s="1"/>
      <c r="H38">
        <v>0</v>
      </c>
      <c r="I38">
        <v>0</v>
      </c>
      <c r="J38">
        <v>0</v>
      </c>
      <c r="K38">
        <v>0</v>
      </c>
      <c r="L38">
        <v>0</v>
      </c>
      <c r="M38">
        <v>1</v>
      </c>
    </row>
    <row r="39" spans="6:13" x14ac:dyDescent="0.25">
      <c r="F39" s="4" t="s">
        <v>52</v>
      </c>
      <c r="H39">
        <f t="shared" ref="H39:K39" si="14">MOD(_xlfn.BITXOR(H37,H38)+IF(OR(AND(I37=1,I38=1),AND(SUM(I37,I38)=1,I39=0)),1,0),2)</f>
        <v>1</v>
      </c>
      <c r="I39">
        <f t="shared" si="14"/>
        <v>0</v>
      </c>
      <c r="J39">
        <f t="shared" si="14"/>
        <v>1</v>
      </c>
      <c r="K39">
        <f t="shared" si="14"/>
        <v>0</v>
      </c>
      <c r="L39">
        <f>MOD(_xlfn.BITXOR(L37,L38)+IF(OR(AND(M37=1,M38=1),AND(SUM(M37,M38)=1,M39=0)),1,0),2)</f>
        <v>0</v>
      </c>
      <c r="M39">
        <f>MOD(M37+M38,2)</f>
        <v>0</v>
      </c>
    </row>
    <row r="40" spans="6:13" x14ac:dyDescent="0.25">
      <c r="F40" s="4" t="s">
        <v>53</v>
      </c>
      <c r="G40">
        <f>BIN2DEC(_xlfn.CONCAT(H40:M40))</f>
        <v>29</v>
      </c>
      <c r="H40">
        <f t="shared" ref="H40:L40" si="15">MOD(H35+H39,2)</f>
        <v>0</v>
      </c>
      <c r="I40">
        <f t="shared" si="15"/>
        <v>1</v>
      </c>
      <c r="J40">
        <f t="shared" si="15"/>
        <v>1</v>
      </c>
      <c r="K40">
        <f t="shared" si="15"/>
        <v>1</v>
      </c>
      <c r="L40">
        <f t="shared" si="15"/>
        <v>0</v>
      </c>
      <c r="M40">
        <f>MOD(M35+M39,2)</f>
        <v>1</v>
      </c>
    </row>
    <row r="41" spans="6:13" x14ac:dyDescent="0.25">
      <c r="G41">
        <f>G35-G36</f>
        <v>29</v>
      </c>
    </row>
    <row r="52" spans="36:36" x14ac:dyDescent="0.25">
      <c r="AJ52" t="e">
        <f ca="1">SUMPRODUCT(--MID(AI52,LEN(AI52)+1-ROW(INDIRECT("1:"&amp;LEN(AI52))),1),(2^(ROW(INDIRECT("1:"&amp;LEN(AI52)))-1)))</f>
        <v>#REF!</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7AC0-B14B-4035-B297-6C808BE48DA0}">
  <dimension ref="C2:X17"/>
  <sheetViews>
    <sheetView workbookViewId="0">
      <selection activeCell="M17" sqref="M17"/>
    </sheetView>
  </sheetViews>
  <sheetFormatPr defaultRowHeight="15" x14ac:dyDescent="0.25"/>
  <cols>
    <col min="5" max="5" width="11" bestFit="1" customWidth="1"/>
    <col min="6" max="14" width="3.7109375" customWidth="1"/>
  </cols>
  <sheetData>
    <row r="2" spans="3:24" x14ac:dyDescent="0.25">
      <c r="D2">
        <v>5</v>
      </c>
      <c r="E2" t="str">
        <f>DEC2BIN(D2,10)</f>
        <v>0000000101</v>
      </c>
      <c r="F2" s="1">
        <f>VALUE(MID($E$2,F$3+1,1))</f>
        <v>0</v>
      </c>
      <c r="G2" s="1">
        <f t="shared" ref="G2:N2" si="0">VALUE(MID($E$2,G$3+1,1))</f>
        <v>0</v>
      </c>
      <c r="H2" s="1">
        <f t="shared" si="0"/>
        <v>0</v>
      </c>
      <c r="I2" s="1">
        <f t="shared" si="0"/>
        <v>0</v>
      </c>
      <c r="J2" s="1">
        <f t="shared" si="0"/>
        <v>0</v>
      </c>
      <c r="K2" s="1">
        <f t="shared" si="0"/>
        <v>0</v>
      </c>
      <c r="L2" s="1">
        <f t="shared" si="0"/>
        <v>1</v>
      </c>
      <c r="M2" s="1">
        <f t="shared" si="0"/>
        <v>0</v>
      </c>
      <c r="N2" s="1">
        <f t="shared" si="0"/>
        <v>1</v>
      </c>
      <c r="Q2">
        <v>0</v>
      </c>
      <c r="R2">
        <v>0</v>
      </c>
      <c r="S2">
        <v>0</v>
      </c>
      <c r="T2">
        <v>0</v>
      </c>
      <c r="U2">
        <v>0</v>
      </c>
      <c r="V2">
        <v>1</v>
      </c>
      <c r="W2">
        <v>0</v>
      </c>
      <c r="X2">
        <v>1</v>
      </c>
    </row>
    <row r="3" spans="3:24" x14ac:dyDescent="0.25">
      <c r="C3" s="4" t="s">
        <v>36</v>
      </c>
      <c r="F3" s="1">
        <v>1</v>
      </c>
      <c r="G3" s="1">
        <v>2</v>
      </c>
      <c r="H3" s="1">
        <v>3</v>
      </c>
      <c r="I3" s="1">
        <v>4</v>
      </c>
      <c r="J3" s="1">
        <v>5</v>
      </c>
      <c r="K3" s="1">
        <v>6</v>
      </c>
      <c r="L3" s="1">
        <v>7</v>
      </c>
      <c r="M3" s="1">
        <v>8</v>
      </c>
      <c r="N3" s="1">
        <v>9</v>
      </c>
      <c r="O3" s="1"/>
    </row>
    <row r="4" spans="3:24" x14ac:dyDescent="0.25">
      <c r="C4">
        <f>MOD(D4,5)</f>
        <v>4</v>
      </c>
      <c r="D4">
        <v>-1</v>
      </c>
      <c r="E4" t="str">
        <f>DEC2BIN(D4)</f>
        <v>1111111111</v>
      </c>
      <c r="F4" s="1" t="str">
        <f>MID($E$4,F$3+1,1)</f>
        <v>1</v>
      </c>
      <c r="G4" s="1" t="str">
        <f t="shared" ref="G4:N4" si="1">MID($E$4,G3+1,1)</f>
        <v>1</v>
      </c>
      <c r="H4" s="1" t="str">
        <f t="shared" si="1"/>
        <v>1</v>
      </c>
      <c r="I4" s="1" t="str">
        <f t="shared" si="1"/>
        <v>1</v>
      </c>
      <c r="J4" s="1" t="str">
        <f t="shared" si="1"/>
        <v>1</v>
      </c>
      <c r="K4" s="1" t="str">
        <f t="shared" si="1"/>
        <v>1</v>
      </c>
      <c r="L4" s="1" t="str">
        <f t="shared" si="1"/>
        <v>1</v>
      </c>
      <c r="M4" s="1" t="str">
        <f t="shared" si="1"/>
        <v>1</v>
      </c>
      <c r="N4" s="1" t="str">
        <f t="shared" si="1"/>
        <v>1</v>
      </c>
      <c r="O4" s="1"/>
      <c r="Q4" s="1" t="str">
        <f>G4</f>
        <v>1</v>
      </c>
      <c r="R4" s="1" t="str">
        <f t="shared" ref="R4:W4" si="2">H4</f>
        <v>1</v>
      </c>
      <c r="S4" s="1" t="str">
        <f t="shared" si="2"/>
        <v>1</v>
      </c>
      <c r="T4" s="1" t="str">
        <f t="shared" si="2"/>
        <v>1</v>
      </c>
      <c r="U4" s="1" t="str">
        <f t="shared" si="2"/>
        <v>1</v>
      </c>
      <c r="V4" s="1" t="str">
        <f t="shared" si="2"/>
        <v>1</v>
      </c>
      <c r="W4" s="1" t="str">
        <f t="shared" si="2"/>
        <v>1</v>
      </c>
      <c r="X4" s="1">
        <f>N4+1</f>
        <v>2</v>
      </c>
    </row>
    <row r="5" spans="3:24" x14ac:dyDescent="0.25">
      <c r="F5" s="1"/>
      <c r="G5" s="1"/>
      <c r="H5" s="1"/>
      <c r="I5" s="1"/>
      <c r="J5" s="1"/>
      <c r="K5" s="1"/>
      <c r="L5" s="1"/>
      <c r="M5" s="1"/>
      <c r="N5" s="1"/>
      <c r="O5" s="1"/>
    </row>
    <row r="6" spans="3:24" x14ac:dyDescent="0.25">
      <c r="F6" s="1"/>
      <c r="G6" s="1"/>
      <c r="H6" s="1"/>
      <c r="I6" s="1"/>
      <c r="J6" s="1"/>
      <c r="K6" s="1"/>
      <c r="L6" s="1"/>
      <c r="M6" s="1"/>
      <c r="N6" s="1"/>
      <c r="O6" s="1"/>
    </row>
    <row r="7" spans="3:24" x14ac:dyDescent="0.25">
      <c r="F7" s="1"/>
      <c r="G7" s="1"/>
      <c r="H7" s="1"/>
      <c r="I7" s="1"/>
      <c r="J7" s="1"/>
      <c r="K7" s="1"/>
      <c r="L7" s="1"/>
      <c r="M7" s="1"/>
      <c r="N7" s="1"/>
      <c r="O7" s="1"/>
    </row>
    <row r="8" spans="3:24" x14ac:dyDescent="0.25">
      <c r="F8" s="1"/>
      <c r="G8" s="1"/>
      <c r="H8" s="1"/>
      <c r="I8" s="1"/>
      <c r="J8" s="1"/>
      <c r="K8" s="1"/>
      <c r="L8" s="1"/>
      <c r="M8" s="1"/>
      <c r="N8" s="1"/>
      <c r="O8" s="1"/>
    </row>
    <row r="9" spans="3:24" x14ac:dyDescent="0.25">
      <c r="F9" s="1"/>
      <c r="G9" s="1"/>
      <c r="H9" s="1"/>
      <c r="I9" s="1"/>
      <c r="J9" s="1"/>
      <c r="K9" s="1"/>
      <c r="L9" s="1"/>
      <c r="M9" s="1"/>
      <c r="N9" s="1"/>
      <c r="O9" s="1"/>
    </row>
    <row r="10" spans="3:24" x14ac:dyDescent="0.25">
      <c r="E10" s="1" t="s">
        <v>37</v>
      </c>
      <c r="F10">
        <f>_xlfn.BITXOR(F4,1)</f>
        <v>0</v>
      </c>
      <c r="G10">
        <f t="shared" ref="G10:N10" si="3">_xlfn.BITXOR(G4,1)</f>
        <v>0</v>
      </c>
      <c r="H10">
        <f t="shared" si="3"/>
        <v>0</v>
      </c>
      <c r="I10">
        <f t="shared" si="3"/>
        <v>0</v>
      </c>
      <c r="J10">
        <f t="shared" si="3"/>
        <v>0</v>
      </c>
      <c r="K10">
        <f t="shared" si="3"/>
        <v>0</v>
      </c>
      <c r="L10">
        <f t="shared" si="3"/>
        <v>0</v>
      </c>
      <c r="M10">
        <f t="shared" si="3"/>
        <v>0</v>
      </c>
      <c r="N10">
        <f t="shared" si="3"/>
        <v>0</v>
      </c>
      <c r="O10" s="1"/>
    </row>
    <row r="11" spans="3:24" x14ac:dyDescent="0.25">
      <c r="E11" s="1">
        <v>1</v>
      </c>
      <c r="F11">
        <v>0</v>
      </c>
      <c r="G11">
        <v>0</v>
      </c>
      <c r="H11">
        <v>0</v>
      </c>
      <c r="I11">
        <v>0</v>
      </c>
      <c r="J11">
        <v>0</v>
      </c>
      <c r="K11">
        <v>0</v>
      </c>
      <c r="L11">
        <v>0</v>
      </c>
      <c r="M11">
        <v>0</v>
      </c>
      <c r="N11">
        <v>1</v>
      </c>
      <c r="O11" s="1"/>
    </row>
    <row r="12" spans="3:24" x14ac:dyDescent="0.25">
      <c r="D12">
        <f>BIN2DEC(_xlfn.CONCAT(F12:N12))</f>
        <v>1</v>
      </c>
      <c r="E12" s="1" t="s">
        <v>38</v>
      </c>
      <c r="F12">
        <f t="shared" ref="F12:L12" si="4">MOD(_xlfn.BITXOR(F10,F11)+IF(OR(AND(G10=1,G11=1),AND(SUM(G10,G11)=1,G12=0)),1,0),2)</f>
        <v>0</v>
      </c>
      <c r="G12">
        <f t="shared" si="4"/>
        <v>0</v>
      </c>
      <c r="H12">
        <f t="shared" si="4"/>
        <v>0</v>
      </c>
      <c r="I12">
        <f t="shared" si="4"/>
        <v>0</v>
      </c>
      <c r="J12">
        <f t="shared" si="4"/>
        <v>0</v>
      </c>
      <c r="K12">
        <f t="shared" si="4"/>
        <v>0</v>
      </c>
      <c r="L12">
        <f t="shared" si="4"/>
        <v>0</v>
      </c>
      <c r="M12">
        <f>MOD(_xlfn.BITXOR(M10,M11)+IF(OR(AND(N10=1,N11=1),AND(SUM(N10,N11)=1,N12=0)),1,0),2)</f>
        <v>0</v>
      </c>
      <c r="N12">
        <f>MOD(N10+N11,2)</f>
        <v>1</v>
      </c>
    </row>
    <row r="13" spans="3:24" x14ac:dyDescent="0.25">
      <c r="E13" s="1" t="s">
        <v>39</v>
      </c>
      <c r="F13" s="1"/>
      <c r="G13" s="1"/>
      <c r="H13" s="1"/>
      <c r="I13" s="1"/>
      <c r="J13" s="1"/>
      <c r="K13" s="1"/>
      <c r="L13" s="1"/>
      <c r="M13" s="1"/>
    </row>
    <row r="14" spans="3:24" x14ac:dyDescent="0.25">
      <c r="E14" s="1" t="s">
        <v>33</v>
      </c>
      <c r="F14">
        <f t="shared" ref="F14:M14" si="5">_xlfn.BITXOR(F12,1)</f>
        <v>1</v>
      </c>
      <c r="G14">
        <f t="shared" si="5"/>
        <v>1</v>
      </c>
      <c r="H14">
        <f t="shared" si="5"/>
        <v>1</v>
      </c>
      <c r="I14">
        <f t="shared" si="5"/>
        <v>1</v>
      </c>
      <c r="J14">
        <f t="shared" si="5"/>
        <v>1</v>
      </c>
      <c r="K14">
        <f t="shared" si="5"/>
        <v>1</v>
      </c>
      <c r="L14">
        <f t="shared" si="5"/>
        <v>1</v>
      </c>
      <c r="M14">
        <f t="shared" si="5"/>
        <v>1</v>
      </c>
      <c r="N14">
        <f>_xlfn.BITXOR(N12,1)</f>
        <v>0</v>
      </c>
    </row>
    <row r="15" spans="3:24" x14ac:dyDescent="0.25">
      <c r="E15" s="1">
        <v>1</v>
      </c>
      <c r="F15">
        <v>0</v>
      </c>
      <c r="G15">
        <v>0</v>
      </c>
      <c r="H15">
        <v>0</v>
      </c>
      <c r="I15">
        <v>0</v>
      </c>
      <c r="J15">
        <v>0</v>
      </c>
      <c r="K15">
        <v>0</v>
      </c>
      <c r="L15">
        <v>0</v>
      </c>
      <c r="M15">
        <v>0</v>
      </c>
      <c r="N15">
        <v>1</v>
      </c>
    </row>
    <row r="16" spans="3:24" x14ac:dyDescent="0.25">
      <c r="E16" s="1" t="s">
        <v>38</v>
      </c>
      <c r="F16">
        <f t="shared" ref="F16:L16" si="6">MOD(_xlfn.BITXOR(F14,F15)+IF(OR(AND(G14=1,G15=1),AND(SUM(G14,G15)=1,G16=0)),1,0),2)</f>
        <v>1</v>
      </c>
      <c r="G16">
        <f t="shared" si="6"/>
        <v>1</v>
      </c>
      <c r="H16">
        <f t="shared" si="6"/>
        <v>1</v>
      </c>
      <c r="I16">
        <f t="shared" si="6"/>
        <v>1</v>
      </c>
      <c r="J16">
        <f t="shared" si="6"/>
        <v>1</v>
      </c>
      <c r="K16">
        <f t="shared" si="6"/>
        <v>1</v>
      </c>
      <c r="L16">
        <f t="shared" si="6"/>
        <v>1</v>
      </c>
      <c r="M16">
        <f>MOD(_xlfn.BITXOR(M14,M15)+IF(OR(AND(N14=1,N15=1),AND(SUM(N14,N15)=1,N16=0)),1,0),2)</f>
        <v>1</v>
      </c>
      <c r="N16">
        <f>MOD(N14+N15,2)</f>
        <v>1</v>
      </c>
    </row>
    <row r="17" spans="3:14" x14ac:dyDescent="0.25">
      <c r="C17">
        <f>BIN2DEC(_xlfn.CONCAT(F17:N17))</f>
        <v>4</v>
      </c>
      <c r="E17" s="1" t="s">
        <v>35</v>
      </c>
      <c r="F17">
        <f t="shared" ref="F17:L17" si="7">MOD(_xlfn.BITXOR(F2,F16)+IF(OR(AND(G2=1,G16=1),AND(SUM(G2,G16)=1,G17=0)),1,0),2)</f>
        <v>0</v>
      </c>
      <c r="G17">
        <f t="shared" si="7"/>
        <v>0</v>
      </c>
      <c r="H17">
        <f t="shared" si="7"/>
        <v>0</v>
      </c>
      <c r="I17">
        <f t="shared" si="7"/>
        <v>0</v>
      </c>
      <c r="J17">
        <f t="shared" si="7"/>
        <v>0</v>
      </c>
      <c r="K17">
        <f t="shared" si="7"/>
        <v>0</v>
      </c>
      <c r="L17">
        <f t="shared" si="7"/>
        <v>1</v>
      </c>
      <c r="M17">
        <f>MOD(_xlfn.BITXOR(M2,M16)+IF(OR(AND(N2=1,N16=1),AND(SUM(N2,N16)=1,N17=0)),1,0),2)</f>
        <v>0</v>
      </c>
      <c r="N17">
        <f>MOD(N2+N16,2)</f>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18D21-DB46-45D4-9CD8-520FF67F5958}">
  <dimension ref="B1:BK39"/>
  <sheetViews>
    <sheetView zoomScale="85" zoomScaleNormal="85" workbookViewId="0">
      <selection activeCell="M33" sqref="M33"/>
    </sheetView>
  </sheetViews>
  <sheetFormatPr defaultRowHeight="15" x14ac:dyDescent="0.25"/>
  <cols>
    <col min="3" max="3" width="11.140625" bestFit="1" customWidth="1"/>
    <col min="4" max="4" width="11" bestFit="1" customWidth="1"/>
    <col min="5" max="14" width="3.140625" customWidth="1"/>
    <col min="16" max="16" width="14.7109375" bestFit="1" customWidth="1"/>
    <col min="17" max="17" width="11" bestFit="1" customWidth="1"/>
    <col min="18" max="27" width="3.140625" customWidth="1"/>
    <col min="32" max="63" width="9.7109375" customWidth="1"/>
  </cols>
  <sheetData>
    <row r="1" spans="3:42" x14ac:dyDescent="0.25">
      <c r="C1" s="5" t="s">
        <v>20</v>
      </c>
      <c r="D1" s="6"/>
      <c r="E1" s="6"/>
      <c r="F1" s="6"/>
      <c r="G1" s="6"/>
      <c r="H1" s="6"/>
      <c r="I1" s="6"/>
      <c r="J1" s="6"/>
      <c r="K1" s="6"/>
      <c r="L1" s="6"/>
      <c r="M1" s="6"/>
      <c r="N1" s="6"/>
      <c r="O1" s="6"/>
      <c r="P1" s="6"/>
      <c r="Q1" s="6"/>
      <c r="R1" s="6"/>
      <c r="S1" s="6"/>
      <c r="T1" s="6"/>
      <c r="U1" s="6"/>
      <c r="AB1" s="2" t="s">
        <v>31</v>
      </c>
    </row>
    <row r="2" spans="3:42" x14ac:dyDescent="0.25">
      <c r="C2" t="s">
        <v>25</v>
      </c>
      <c r="P2" t="s">
        <v>26</v>
      </c>
      <c r="AB2" s="2" t="s">
        <v>21</v>
      </c>
    </row>
    <row r="4" spans="3:42" x14ac:dyDescent="0.25">
      <c r="C4" t="s">
        <v>20</v>
      </c>
      <c r="E4">
        <v>1</v>
      </c>
      <c r="F4">
        <f>E4+1</f>
        <v>2</v>
      </c>
      <c r="G4">
        <f t="shared" ref="G4:M4" si="0">F4+1</f>
        <v>3</v>
      </c>
      <c r="H4">
        <f t="shared" si="0"/>
        <v>4</v>
      </c>
      <c r="I4">
        <f t="shared" si="0"/>
        <v>5</v>
      </c>
      <c r="J4">
        <f t="shared" si="0"/>
        <v>6</v>
      </c>
      <c r="K4">
        <f t="shared" si="0"/>
        <v>7</v>
      </c>
      <c r="L4">
        <f t="shared" si="0"/>
        <v>8</v>
      </c>
      <c r="M4">
        <f t="shared" si="0"/>
        <v>9</v>
      </c>
      <c r="P4" t="s">
        <v>20</v>
      </c>
      <c r="R4" s="1">
        <v>1</v>
      </c>
      <c r="S4" s="1">
        <v>2</v>
      </c>
      <c r="T4" s="1">
        <v>3</v>
      </c>
      <c r="U4" s="1">
        <v>4</v>
      </c>
      <c r="AN4" s="2" t="s">
        <v>40</v>
      </c>
      <c r="AO4" t="s">
        <v>41</v>
      </c>
    </row>
    <row r="5" spans="3:42" x14ac:dyDescent="0.25">
      <c r="C5">
        <f ca="1">ROUND(RAND()*255,0)</f>
        <v>6</v>
      </c>
      <c r="D5" t="str">
        <f ca="1">DEC2BIN(C5,9)</f>
        <v>000000110</v>
      </c>
      <c r="E5" s="1">
        <f ca="1">VALUE(MID($D5,E$4,1))</f>
        <v>0</v>
      </c>
      <c r="F5" s="1">
        <f t="shared" ref="E5:M7" ca="1" si="1">VALUE(MID($D5,F$4,1))</f>
        <v>0</v>
      </c>
      <c r="G5" s="1">
        <f t="shared" ca="1" si="1"/>
        <v>0</v>
      </c>
      <c r="H5" s="1">
        <f t="shared" ca="1" si="1"/>
        <v>0</v>
      </c>
      <c r="I5" s="1">
        <f t="shared" ca="1" si="1"/>
        <v>0</v>
      </c>
      <c r="J5" s="1">
        <f t="shared" ca="1" si="1"/>
        <v>0</v>
      </c>
      <c r="K5" s="1">
        <f t="shared" ca="1" si="1"/>
        <v>1</v>
      </c>
      <c r="L5" s="1">
        <f t="shared" ca="1" si="1"/>
        <v>1</v>
      </c>
      <c r="M5" s="1">
        <f t="shared" ca="1" si="1"/>
        <v>0</v>
      </c>
      <c r="O5" s="2"/>
      <c r="P5">
        <f ca="1">ROUND(RAND()*5,0)</f>
        <v>2</v>
      </c>
      <c r="Q5" t="str">
        <f ca="1">DEC2BIN(P5,4)</f>
        <v>0010</v>
      </c>
      <c r="R5" s="1">
        <f ca="1">VALUE(MID($Q5,R$4,1))</f>
        <v>0</v>
      </c>
      <c r="S5" s="1">
        <f t="shared" ref="S5:U7" ca="1" si="2">VALUE(MID($Q5,S$4,1))</f>
        <v>0</v>
      </c>
      <c r="T5" s="1">
        <f t="shared" ca="1" si="2"/>
        <v>1</v>
      </c>
      <c r="U5" s="1">
        <f t="shared" ca="1" si="2"/>
        <v>0</v>
      </c>
      <c r="AC5">
        <f ca="1">ROUND(RAND()*127,0)</f>
        <v>12</v>
      </c>
      <c r="AD5" t="str">
        <f ca="1">DEC2BIN(AC5,8)</f>
        <v>00001100</v>
      </c>
      <c r="AN5">
        <f ca="1">_xlfn.BITLSHIFT(AC5,1)</f>
        <v>24</v>
      </c>
      <c r="AO5">
        <f ca="1">_xlfn.BITRSHIFT(AC5,2)</f>
        <v>3</v>
      </c>
      <c r="AP5">
        <f>111/2</f>
        <v>55.5</v>
      </c>
    </row>
    <row r="6" spans="3:42" x14ac:dyDescent="0.25">
      <c r="C6">
        <f ca="1">ROUND(RAND()*255,0)</f>
        <v>109</v>
      </c>
      <c r="D6" t="str">
        <f ca="1">DEC2BIN(C6,9)</f>
        <v>001101101</v>
      </c>
      <c r="E6" s="1">
        <f t="shared" ca="1" si="1"/>
        <v>0</v>
      </c>
      <c r="F6" s="1">
        <f t="shared" ca="1" si="1"/>
        <v>0</v>
      </c>
      <c r="G6" s="1">
        <f t="shared" ca="1" si="1"/>
        <v>1</v>
      </c>
      <c r="H6" s="1">
        <f t="shared" ca="1" si="1"/>
        <v>1</v>
      </c>
      <c r="I6" s="1">
        <f t="shared" ca="1" si="1"/>
        <v>0</v>
      </c>
      <c r="J6" s="1">
        <f t="shared" ca="1" si="1"/>
        <v>1</v>
      </c>
      <c r="K6" s="1">
        <f t="shared" ca="1" si="1"/>
        <v>1</v>
      </c>
      <c r="L6" s="1">
        <f t="shared" ca="1" si="1"/>
        <v>0</v>
      </c>
      <c r="M6" s="1">
        <f t="shared" ca="1" si="1"/>
        <v>1</v>
      </c>
      <c r="P6">
        <f ca="1">ROUND(RAND()*5,0)</f>
        <v>4</v>
      </c>
      <c r="Q6" t="str">
        <f t="shared" ref="Q6:Q7" ca="1" si="3">DEC2BIN(P6,4)</f>
        <v>0100</v>
      </c>
      <c r="R6" s="1">
        <f t="shared" ref="R6:R7" ca="1" si="4">VALUE(MID($Q6,R$4,1))</f>
        <v>0</v>
      </c>
      <c r="S6" s="1">
        <f t="shared" ca="1" si="2"/>
        <v>1</v>
      </c>
      <c r="T6" s="1">
        <f t="shared" ca="1" si="2"/>
        <v>0</v>
      </c>
      <c r="U6" s="1">
        <f t="shared" ca="1" si="2"/>
        <v>0</v>
      </c>
      <c r="AC6">
        <f ca="1">ROUND(RAND()*127,0)</f>
        <v>105</v>
      </c>
      <c r="AD6" t="str">
        <f t="shared" ref="AD6:AD7" ca="1" si="5">DEC2BIN(AC6,8)</f>
        <v>01101001</v>
      </c>
      <c r="AO6">
        <f ca="1">AC5/2</f>
        <v>6</v>
      </c>
      <c r="AP6">
        <f>111/2/2</f>
        <v>27.75</v>
      </c>
    </row>
    <row r="7" spans="3:42" x14ac:dyDescent="0.25">
      <c r="C7">
        <f ca="1">C5+C6</f>
        <v>115</v>
      </c>
      <c r="D7" t="str">
        <f ca="1">DEC2BIN(C7,9)</f>
        <v>001110011</v>
      </c>
      <c r="E7" s="1">
        <f t="shared" ca="1" si="1"/>
        <v>0</v>
      </c>
      <c r="F7" s="1">
        <f t="shared" ca="1" si="1"/>
        <v>0</v>
      </c>
      <c r="G7" s="1">
        <f t="shared" ca="1" si="1"/>
        <v>1</v>
      </c>
      <c r="H7" s="1">
        <f t="shared" ca="1" si="1"/>
        <v>1</v>
      </c>
      <c r="I7" s="1">
        <f t="shared" ca="1" si="1"/>
        <v>1</v>
      </c>
      <c r="J7" s="1">
        <f t="shared" ca="1" si="1"/>
        <v>0</v>
      </c>
      <c r="K7" s="1">
        <f t="shared" ca="1" si="1"/>
        <v>0</v>
      </c>
      <c r="L7" s="1">
        <f t="shared" ca="1" si="1"/>
        <v>1</v>
      </c>
      <c r="M7" s="1">
        <f t="shared" ca="1" si="1"/>
        <v>1</v>
      </c>
      <c r="P7">
        <f ca="1">P5+P6</f>
        <v>6</v>
      </c>
      <c r="Q7" t="str">
        <f t="shared" ca="1" si="3"/>
        <v>0110</v>
      </c>
      <c r="R7" s="1">
        <f t="shared" ca="1" si="4"/>
        <v>0</v>
      </c>
      <c r="S7" s="1">
        <f t="shared" ca="1" si="2"/>
        <v>1</v>
      </c>
      <c r="T7" s="1">
        <f t="shared" ca="1" si="2"/>
        <v>1</v>
      </c>
      <c r="U7" s="1">
        <f t="shared" ca="1" si="2"/>
        <v>0</v>
      </c>
      <c r="AC7">
        <f ca="1">AC5+AC6</f>
        <v>117</v>
      </c>
      <c r="AD7" t="str">
        <f t="shared" ca="1" si="5"/>
        <v>01110101</v>
      </c>
    </row>
    <row r="8" spans="3:42" x14ac:dyDescent="0.25">
      <c r="D8" t="b">
        <f ca="1">D7=D9</f>
        <v>1</v>
      </c>
      <c r="E8" s="1"/>
      <c r="F8" s="1"/>
      <c r="G8" s="1"/>
      <c r="H8" s="1"/>
      <c r="I8" s="1"/>
      <c r="J8" s="1"/>
      <c r="K8" s="1"/>
      <c r="L8" s="1"/>
      <c r="M8" s="1"/>
      <c r="Q8" t="b">
        <f ca="1">Q7=Q9</f>
        <v>1</v>
      </c>
      <c r="R8" s="1"/>
      <c r="S8" s="1"/>
      <c r="T8" s="1"/>
      <c r="U8" s="1"/>
      <c r="AD8" t="b">
        <f ca="1">AD7=AD9</f>
        <v>0</v>
      </c>
    </row>
    <row r="9" spans="3:42" x14ac:dyDescent="0.25">
      <c r="C9">
        <f ca="1">BIN2DEC(D9)</f>
        <v>115</v>
      </c>
      <c r="D9" t="str">
        <f ca="1">_xlfn.CONCAT(E9:M9)</f>
        <v>001110011</v>
      </c>
      <c r="E9">
        <f t="shared" ref="E9:K9" ca="1" si="6">MOD(_xlfn.BITXOR(E5,E6)+IF(OR(AND(F5=1,F6=1),AND(SUM(F5,F6)=1,F9=0)),1,0),2)</f>
        <v>0</v>
      </c>
      <c r="F9">
        <f t="shared" ca="1" si="6"/>
        <v>0</v>
      </c>
      <c r="G9">
        <f t="shared" ca="1" si="6"/>
        <v>1</v>
      </c>
      <c r="H9">
        <f t="shared" ca="1" si="6"/>
        <v>1</v>
      </c>
      <c r="I9">
        <f t="shared" ca="1" si="6"/>
        <v>1</v>
      </c>
      <c r="J9">
        <f t="shared" ca="1" si="6"/>
        <v>0</v>
      </c>
      <c r="K9">
        <f t="shared" ca="1" si="6"/>
        <v>0</v>
      </c>
      <c r="L9">
        <f ca="1">MOD(_xlfn.BITXOR(L5,L6)+IF(OR(AND(M5=1,M6=1),AND(SUM(M5,M6)=1,M9=0)),1,0),2)</f>
        <v>1</v>
      </c>
      <c r="M9">
        <f ca="1">MOD(M5+M6,2)</f>
        <v>1</v>
      </c>
      <c r="P9" t="s">
        <v>20</v>
      </c>
      <c r="Q9" t="str">
        <f ca="1">_xlfn.CONCAT(R9:U9)</f>
        <v>0110</v>
      </c>
      <c r="R9">
        <f t="shared" ref="R9:S9" ca="1" si="7">MOD(_xlfn.BITXOR(R5,R6)+IF(OR(AND(S5=1,S6=1),AND(SUM(S5,S6)=1,S9=0)),1,0),2)</f>
        <v>0</v>
      </c>
      <c r="S9">
        <f t="shared" ca="1" si="7"/>
        <v>1</v>
      </c>
      <c r="T9">
        <f ca="1">MOD(_xlfn.BITXOR(T5,T6)+IF(OR(AND(U5=1,U6=1),AND(SUM(U5,U6)=1,U9=0)),1,0),2)</f>
        <v>1</v>
      </c>
      <c r="U9">
        <f ca="1">MOD(U5+U6,2)</f>
        <v>0</v>
      </c>
      <c r="AC9">
        <f>BIN2DEC(AD9)</f>
        <v>0</v>
      </c>
      <c r="AD9" t="str">
        <f>_xlfn.CONCAT(AE9:AM9)</f>
        <v/>
      </c>
    </row>
    <row r="11" spans="3:42" x14ac:dyDescent="0.25">
      <c r="C11" s="5" t="s">
        <v>28</v>
      </c>
      <c r="D11" s="6"/>
      <c r="E11" s="6"/>
      <c r="F11" s="6"/>
      <c r="G11" s="6"/>
      <c r="H11" s="6"/>
      <c r="I11" s="6"/>
      <c r="J11" s="6"/>
      <c r="K11" s="6"/>
      <c r="L11" s="6"/>
      <c r="M11" s="6"/>
      <c r="N11" s="6"/>
      <c r="O11" s="6"/>
      <c r="P11" s="6"/>
      <c r="Q11" s="6"/>
      <c r="R11" s="6"/>
      <c r="S11" s="6"/>
      <c r="T11" s="6"/>
      <c r="U11" s="6"/>
      <c r="AD11" t="str">
        <f ca="1">ROUND(RAND(),0)&amp;ROUND(RAND(),0)&amp;ROUND(RAND(),0)&amp;ROUND(RAND(),0)&amp;ROUND(RAND(),0)&amp;ROUND(RAND(),0)&amp;ROUND(RAND(),0)&amp;ROUND(RAND(),0)&amp;ROUND(RAND(),0)&amp;ROUND(RAND(),0)&amp;ROUND(RAND(),0)&amp;ROUND(RAND(),0)&amp;ROUND(RAND(),0)&amp;ROUND(RAND(),0)&amp;ROUND(RAND(),0)&amp;ROUND(RAND(),0)</f>
        <v>1111111000011011</v>
      </c>
    </row>
    <row r="12" spans="3:42" x14ac:dyDescent="0.25">
      <c r="C12" s="2" t="s">
        <v>22</v>
      </c>
      <c r="P12" s="2" t="s">
        <v>22</v>
      </c>
    </row>
    <row r="13" spans="3:42" x14ac:dyDescent="0.25">
      <c r="C13" s="2"/>
      <c r="E13">
        <v>1</v>
      </c>
      <c r="F13">
        <f>E13+1</f>
        <v>2</v>
      </c>
      <c r="G13">
        <f t="shared" ref="G13:M13" si="8">F13+1</f>
        <v>3</v>
      </c>
      <c r="H13">
        <f t="shared" si="8"/>
        <v>4</v>
      </c>
      <c r="I13">
        <f t="shared" si="8"/>
        <v>5</v>
      </c>
      <c r="J13">
        <f t="shared" si="8"/>
        <v>6</v>
      </c>
      <c r="K13">
        <f t="shared" si="8"/>
        <v>7</v>
      </c>
      <c r="L13">
        <f t="shared" si="8"/>
        <v>8</v>
      </c>
      <c r="M13">
        <f t="shared" si="8"/>
        <v>9</v>
      </c>
      <c r="R13" s="1">
        <v>1</v>
      </c>
      <c r="S13" s="1">
        <v>2</v>
      </c>
      <c r="T13" s="1">
        <v>3</v>
      </c>
      <c r="U13" s="1">
        <v>4</v>
      </c>
      <c r="AE13" t="s">
        <v>42</v>
      </c>
      <c r="AF13" t="s">
        <v>43</v>
      </c>
    </row>
    <row r="14" spans="3:42" x14ac:dyDescent="0.25">
      <c r="C14">
        <f ca="1">ROUND(RAND()*255,0)</f>
        <v>208</v>
      </c>
      <c r="D14" t="str">
        <f ca="1">DEC2BIN(C14,9)</f>
        <v>011010000</v>
      </c>
      <c r="E14" s="1">
        <f t="shared" ref="E14:M16" ca="1" si="9">VALUE(MID($D14,E$4,1))</f>
        <v>0</v>
      </c>
      <c r="F14" s="1">
        <f t="shared" ca="1" si="9"/>
        <v>1</v>
      </c>
      <c r="G14" s="1">
        <f t="shared" ca="1" si="9"/>
        <v>1</v>
      </c>
      <c r="H14" s="1">
        <f t="shared" ca="1" si="9"/>
        <v>0</v>
      </c>
      <c r="I14" s="1">
        <f t="shared" ca="1" si="9"/>
        <v>1</v>
      </c>
      <c r="J14" s="1">
        <f t="shared" ca="1" si="9"/>
        <v>0</v>
      </c>
      <c r="K14" s="1">
        <f t="shared" ca="1" si="9"/>
        <v>0</v>
      </c>
      <c r="L14" s="1">
        <f t="shared" ca="1" si="9"/>
        <v>0</v>
      </c>
      <c r="M14" s="1">
        <f t="shared" ca="1" si="9"/>
        <v>0</v>
      </c>
      <c r="P14">
        <v>3</v>
      </c>
      <c r="Q14" t="str">
        <f>DEC2BIN(P14,4)</f>
        <v>0011</v>
      </c>
      <c r="R14" s="1">
        <f>VALUE(MID($Q14,R$13,1))</f>
        <v>0</v>
      </c>
      <c r="S14" s="1">
        <f t="shared" ref="S14:U16" si="10">VALUE(MID($Q14,S$13,1))</f>
        <v>0</v>
      </c>
      <c r="T14" s="1">
        <f t="shared" si="10"/>
        <v>1</v>
      </c>
      <c r="U14" s="1">
        <f t="shared" si="10"/>
        <v>1</v>
      </c>
      <c r="AC14">
        <f ca="1">BIN2DEC(AD14)</f>
        <v>9</v>
      </c>
      <c r="AD14" t="str">
        <f ca="1">ROUND(RAND(),0)&amp;ROUND(RAND(),0)&amp;ROUND(RAND(),0)&amp;ROUND(RAND(),0)</f>
        <v>1001</v>
      </c>
      <c r="AE14" t="str">
        <f ca="1">LEFT(AD14,2)</f>
        <v>10</v>
      </c>
      <c r="AF14" t="str">
        <f ca="1">RIGHT(AD14,2)</f>
        <v>01</v>
      </c>
    </row>
    <row r="15" spans="3:42" x14ac:dyDescent="0.25">
      <c r="C15">
        <f ca="1">ROUND(RAND()*255,0)</f>
        <v>227</v>
      </c>
      <c r="D15" t="str">
        <f ca="1">DEC2BIN(C15,9)</f>
        <v>011100011</v>
      </c>
      <c r="E15" s="1">
        <f t="shared" ca="1" si="9"/>
        <v>0</v>
      </c>
      <c r="F15" s="1">
        <f t="shared" ca="1" si="9"/>
        <v>1</v>
      </c>
      <c r="G15" s="1">
        <f t="shared" ca="1" si="9"/>
        <v>1</v>
      </c>
      <c r="H15" s="1">
        <f t="shared" ca="1" si="9"/>
        <v>1</v>
      </c>
      <c r="I15" s="1">
        <f t="shared" ca="1" si="9"/>
        <v>0</v>
      </c>
      <c r="J15" s="1">
        <f t="shared" ca="1" si="9"/>
        <v>0</v>
      </c>
      <c r="K15" s="1">
        <f t="shared" ca="1" si="9"/>
        <v>0</v>
      </c>
      <c r="L15" s="1">
        <f t="shared" ca="1" si="9"/>
        <v>1</v>
      </c>
      <c r="M15" s="1">
        <f t="shared" ca="1" si="9"/>
        <v>1</v>
      </c>
      <c r="P15">
        <v>2</v>
      </c>
      <c r="Q15" t="str">
        <f t="shared" ref="Q15:Q16" si="11">DEC2BIN(P15,4)</f>
        <v>0010</v>
      </c>
      <c r="R15" s="1">
        <f t="shared" ref="R15:R16" si="12">VALUE(MID($Q15,R$13,1))</f>
        <v>0</v>
      </c>
      <c r="S15" s="1">
        <f t="shared" si="10"/>
        <v>0</v>
      </c>
      <c r="T15" s="1">
        <f t="shared" si="10"/>
        <v>1</v>
      </c>
      <c r="U15" s="1">
        <f t="shared" si="10"/>
        <v>0</v>
      </c>
      <c r="AC15">
        <f ca="1">BIN2DEC(AD15)</f>
        <v>4</v>
      </c>
      <c r="AD15" t="str">
        <f ca="1">ROUND(RAND(),0)&amp;ROUND(RAND(),0)&amp;ROUND(RAND(),0)&amp;ROUND(RAND(),0)</f>
        <v>0100</v>
      </c>
      <c r="AE15" t="str">
        <f ca="1">LEFT(AD15,2)</f>
        <v>01</v>
      </c>
      <c r="AF15" t="str">
        <f ca="1">RIGHT(AD15,2)</f>
        <v>00</v>
      </c>
    </row>
    <row r="16" spans="3:42" x14ac:dyDescent="0.25">
      <c r="C16">
        <f ca="1">C14-C15</f>
        <v>-19</v>
      </c>
      <c r="D16" t="str">
        <f ca="1">DEC2BIN(C16,9)</f>
        <v>1111101101</v>
      </c>
      <c r="E16" s="1">
        <f t="shared" ca="1" si="9"/>
        <v>1</v>
      </c>
      <c r="F16" s="1">
        <f t="shared" ca="1" si="9"/>
        <v>1</v>
      </c>
      <c r="G16" s="1">
        <f t="shared" ca="1" si="9"/>
        <v>1</v>
      </c>
      <c r="H16" s="1">
        <f t="shared" ca="1" si="9"/>
        <v>1</v>
      </c>
      <c r="I16" s="1">
        <f t="shared" ca="1" si="9"/>
        <v>1</v>
      </c>
      <c r="J16" s="1">
        <f t="shared" ca="1" si="9"/>
        <v>0</v>
      </c>
      <c r="K16" s="1">
        <f t="shared" ca="1" si="9"/>
        <v>1</v>
      </c>
      <c r="L16" s="1">
        <f t="shared" ca="1" si="9"/>
        <v>1</v>
      </c>
      <c r="M16" s="1">
        <f t="shared" ca="1" si="9"/>
        <v>0</v>
      </c>
      <c r="P16">
        <f>P14-P15</f>
        <v>1</v>
      </c>
      <c r="Q16" t="str">
        <f t="shared" si="11"/>
        <v>0001</v>
      </c>
      <c r="R16" s="1">
        <f t="shared" si="12"/>
        <v>0</v>
      </c>
      <c r="S16" s="1">
        <f t="shared" si="10"/>
        <v>0</v>
      </c>
      <c r="T16" s="1">
        <f t="shared" si="10"/>
        <v>0</v>
      </c>
      <c r="U16" s="1">
        <f t="shared" si="10"/>
        <v>1</v>
      </c>
      <c r="AC16">
        <f ca="1">SUM(AC14:AC15)</f>
        <v>13</v>
      </c>
      <c r="AD16" t="str">
        <f ca="1">DEC2BIN(AC16)</f>
        <v>1101</v>
      </c>
    </row>
    <row r="17" spans="2:63" x14ac:dyDescent="0.25">
      <c r="R17" s="1"/>
      <c r="S17" s="1"/>
      <c r="T17" s="1"/>
      <c r="U17" s="1"/>
    </row>
    <row r="18" spans="2:63" x14ac:dyDescent="0.25">
      <c r="C18" t="s">
        <v>23</v>
      </c>
      <c r="D18" t="str">
        <f ca="1">_xlfn.CONCAT(E18:M18)</f>
        <v>100011100</v>
      </c>
      <c r="E18">
        <f t="shared" ref="E18:M18" ca="1" si="13">_xlfn.BITXOR(E15,1)</f>
        <v>1</v>
      </c>
      <c r="F18">
        <f t="shared" ca="1" si="13"/>
        <v>0</v>
      </c>
      <c r="G18">
        <f t="shared" ca="1" si="13"/>
        <v>0</v>
      </c>
      <c r="H18">
        <f t="shared" ca="1" si="13"/>
        <v>0</v>
      </c>
      <c r="I18">
        <f t="shared" ca="1" si="13"/>
        <v>1</v>
      </c>
      <c r="J18">
        <f t="shared" ca="1" si="13"/>
        <v>1</v>
      </c>
      <c r="K18">
        <f t="shared" ca="1" si="13"/>
        <v>1</v>
      </c>
      <c r="L18">
        <f t="shared" ca="1" si="13"/>
        <v>0</v>
      </c>
      <c r="M18">
        <f t="shared" ca="1" si="13"/>
        <v>0</v>
      </c>
      <c r="P18" t="s">
        <v>23</v>
      </c>
      <c r="Q18" t="str">
        <f>_xlfn.CONCAT(R18:U18)</f>
        <v>1101</v>
      </c>
      <c r="R18">
        <f>_xlfn.BITXOR(R15,1)</f>
        <v>1</v>
      </c>
      <c r="S18">
        <f t="shared" ref="S18:U18" si="14">_xlfn.BITXOR(S15,1)</f>
        <v>1</v>
      </c>
      <c r="T18">
        <f t="shared" si="14"/>
        <v>0</v>
      </c>
      <c r="U18">
        <f t="shared" si="14"/>
        <v>1</v>
      </c>
      <c r="AF18">
        <f ca="1">MOD(_xlfn.BITXOR(AF14,AF15)+IF(OR(AND(AG14=1,AG15=1),AND(SUM(AG14,AG15)=1,AG18=0)),1,0),2)</f>
        <v>1</v>
      </c>
    </row>
    <row r="19" spans="2:63" x14ac:dyDescent="0.25">
      <c r="C19" t="s">
        <v>24</v>
      </c>
      <c r="E19">
        <f t="shared" ref="E19:K19" ca="1" si="15">MOD(_xlfn.BITXOR(E14,E18)+IF(OR(AND(F14=1,F18=1),AND(SUM(F14,F18)=1,F19=0)),1,0),2)</f>
        <v>1</v>
      </c>
      <c r="F19">
        <f t="shared" ca="1" si="15"/>
        <v>1</v>
      </c>
      <c r="G19">
        <f t="shared" ca="1" si="15"/>
        <v>1</v>
      </c>
      <c r="H19">
        <f t="shared" ca="1" si="15"/>
        <v>1</v>
      </c>
      <c r="I19">
        <f t="shared" ca="1" si="15"/>
        <v>0</v>
      </c>
      <c r="J19">
        <f t="shared" ca="1" si="15"/>
        <v>1</v>
      </c>
      <c r="K19">
        <f t="shared" ca="1" si="15"/>
        <v>1</v>
      </c>
      <c r="L19">
        <f ca="1">MOD(_xlfn.BITXOR(L14,L18)+IF(OR(AND(M14=1,M18=1),AND(SUM(M14,M18)=1,M19=0)),1,0),2)</f>
        <v>0</v>
      </c>
      <c r="M19">
        <f ca="1">MOD(M14+M18,2)</f>
        <v>0</v>
      </c>
      <c r="P19" t="s">
        <v>24</v>
      </c>
      <c r="R19">
        <f t="shared" ref="R19:S19" si="16">MOD(_xlfn.BITXOR(R14,R18)+IF(OR(AND(S14=1,S18=1),AND(SUM(S14,S18)=1,S19=0)),1,0),2)</f>
        <v>0</v>
      </c>
      <c r="S19">
        <f t="shared" si="16"/>
        <v>0</v>
      </c>
      <c r="T19">
        <f>MOD(_xlfn.BITXOR(T14,T18)+IF(OR(AND(U14=1,U18=1),AND(SUM(U14,U18)=1,U19=0)),1,0),2)</f>
        <v>0</v>
      </c>
      <c r="U19">
        <f>MOD(U14+U18,2)</f>
        <v>0</v>
      </c>
    </row>
    <row r="20" spans="2:63" x14ac:dyDescent="0.25">
      <c r="C20" t="s">
        <v>27</v>
      </c>
      <c r="M20">
        <f ca="1">MOD(IF(OR(AND(E14=1,E18=1),AND(SUM(E14,E18)=1,E19=0)),1,0),2)</f>
        <v>0</v>
      </c>
      <c r="P20" t="s">
        <v>27</v>
      </c>
      <c r="U20">
        <f>MOD(IF(OR(AND(R14=1,R18=1),AND(SUM(R14,R18)=1,R19=0)),1,0),2)</f>
        <v>1</v>
      </c>
    </row>
    <row r="21" spans="2:63" x14ac:dyDescent="0.25">
      <c r="C21">
        <f ca="1">BIN2DEC(D21)</f>
        <v>19</v>
      </c>
      <c r="D21" t="str">
        <f ca="1">_xlfn.CONCAT(E21:M21)</f>
        <v>000010011</v>
      </c>
      <c r="E21">
        <f ca="1">IF($M$20=0,_xlfn.BITXOR(E19,1),MOD(_xlfn.BITXOR(E19,E20)+IF(OR(AND(F19=1,F20=1),AND(SUM(F19,F20)=1,F21=0)),1,0),2))</f>
        <v>0</v>
      </c>
      <c r="F21">
        <f t="shared" ref="F21:L21" ca="1" si="17">IF($M$20=0,_xlfn.BITXOR(F19,1),MOD(_xlfn.BITXOR(F19,F20)+IF(OR(AND(G19=1,G20=1),AND(SUM(G19,G20)=1,G21=0)),1,0),2))</f>
        <v>0</v>
      </c>
      <c r="G21">
        <f t="shared" ca="1" si="17"/>
        <v>0</v>
      </c>
      <c r="H21">
        <f t="shared" ca="1" si="17"/>
        <v>0</v>
      </c>
      <c r="I21">
        <f t="shared" ca="1" si="17"/>
        <v>1</v>
      </c>
      <c r="J21">
        <f t="shared" ca="1" si="17"/>
        <v>0</v>
      </c>
      <c r="K21">
        <f t="shared" ca="1" si="17"/>
        <v>0</v>
      </c>
      <c r="L21">
        <f t="shared" ca="1" si="17"/>
        <v>1</v>
      </c>
      <c r="M21">
        <f ca="1">IF(M20=0,_xlfn.BITXOR(M19,1),MOD(M19+M20,2))</f>
        <v>1</v>
      </c>
      <c r="P21">
        <f>BIN2DEC(Q21)</f>
        <v>1</v>
      </c>
      <c r="Q21" t="str">
        <f>_xlfn.CONCAT(R21:U21)</f>
        <v>0001</v>
      </c>
      <c r="R21">
        <f>IF($U$20=0,_xlfn.BITXOR(R19,1),MOD(_xlfn.BITXOR(R19,R20)+IF(OR(AND(S19=1,S20=1),AND(SUM(S19,S20)=1,S21=0)),1,0),2))</f>
        <v>0</v>
      </c>
      <c r="S21">
        <f t="shared" ref="S21:T21" si="18">IF($U$20=0,_xlfn.BITXOR(S19,1),MOD(_xlfn.BITXOR(S19,S20)+IF(OR(AND(T19=1,T20=1),AND(SUM(T19,T20)=1,T21=0)),1,0),2))</f>
        <v>0</v>
      </c>
      <c r="T21">
        <f t="shared" si="18"/>
        <v>0</v>
      </c>
      <c r="U21">
        <f>IF(U20=0,_xlfn.BITXOR(U19,1),MOD(U19+U20,2))</f>
        <v>1</v>
      </c>
      <c r="AG21" s="2" t="s">
        <v>45</v>
      </c>
    </row>
    <row r="22" spans="2:63" x14ac:dyDescent="0.25">
      <c r="D22" t="b">
        <f ca="1">D21=D16</f>
        <v>0</v>
      </c>
      <c r="Q22" t="b">
        <f>Q21=Q16</f>
        <v>1</v>
      </c>
    </row>
    <row r="23" spans="2:63" x14ac:dyDescent="0.25">
      <c r="AG23" t="s">
        <v>46</v>
      </c>
    </row>
    <row r="24" spans="2:63" x14ac:dyDescent="0.25">
      <c r="C24" s="5" t="s">
        <v>29</v>
      </c>
      <c r="D24" s="6"/>
      <c r="E24" s="6"/>
      <c r="F24" s="6"/>
      <c r="G24" s="6"/>
      <c r="H24" s="6"/>
      <c r="I24" s="6"/>
      <c r="J24" s="6"/>
      <c r="K24" s="6"/>
      <c r="L24" s="6"/>
      <c r="M24" s="6"/>
      <c r="N24" s="6"/>
      <c r="O24" s="6"/>
      <c r="P24" s="6"/>
      <c r="Q24" s="6"/>
      <c r="R24" s="6"/>
      <c r="S24" s="6"/>
      <c r="T24" s="6"/>
      <c r="U24" s="6"/>
      <c r="V24" s="6"/>
      <c r="AF24" s="7">
        <v>6</v>
      </c>
      <c r="AG24" s="8" t="str">
        <f t="shared" ref="AG24" si="19">DEC2BIN(MOD(QUOTIENT(AF24,256^3),256),8)&amp;DEC2BIN(MOD(QUOTIENT(AF24,256^2),256),8)&amp;DEC2BIN(MOD(QUOTIENT(AF24,256^1),256),8)&amp;DEC2BIN(MOD(QUOTIENT(AF24,256^0),256),8)</f>
        <v>00000000000000000000000000000110</v>
      </c>
    </row>
    <row r="25" spans="2:63" x14ac:dyDescent="0.25">
      <c r="C25" s="2" t="s">
        <v>30</v>
      </c>
      <c r="P25" s="2" t="s">
        <v>30</v>
      </c>
      <c r="R25" s="4" t="s">
        <v>32</v>
      </c>
      <c r="AJ25" t="s">
        <v>44</v>
      </c>
    </row>
    <row r="26" spans="2:63" x14ac:dyDescent="0.25">
      <c r="C26" s="2"/>
      <c r="E26">
        <v>1</v>
      </c>
      <c r="F26">
        <f>E26+1</f>
        <v>2</v>
      </c>
      <c r="G26">
        <f t="shared" ref="G26" si="20">F26+1</f>
        <v>3</v>
      </c>
      <c r="H26">
        <f t="shared" ref="H26" si="21">G26+1</f>
        <v>4</v>
      </c>
      <c r="I26">
        <f t="shared" ref="I26" si="22">H26+1</f>
        <v>5</v>
      </c>
      <c r="J26">
        <f t="shared" ref="J26" si="23">I26+1</f>
        <v>6</v>
      </c>
      <c r="K26">
        <f t="shared" ref="K26" si="24">J26+1</f>
        <v>7</v>
      </c>
      <c r="L26">
        <f t="shared" ref="L26" si="25">K26+1</f>
        <v>8</v>
      </c>
      <c r="M26">
        <f t="shared" ref="M26" si="26">L26+1</f>
        <v>9</v>
      </c>
      <c r="N26">
        <v>10</v>
      </c>
      <c r="R26" s="1">
        <v>1</v>
      </c>
      <c r="S26" s="1">
        <v>2</v>
      </c>
      <c r="T26" s="1">
        <v>3</v>
      </c>
      <c r="U26" s="1">
        <v>4</v>
      </c>
      <c r="V26" s="1">
        <v>5</v>
      </c>
      <c r="W26" s="1">
        <v>6</v>
      </c>
      <c r="X26" s="1">
        <v>7</v>
      </c>
      <c r="Y26" s="1">
        <v>8</v>
      </c>
      <c r="Z26" s="1">
        <v>9</v>
      </c>
      <c r="AA26" s="1">
        <v>10</v>
      </c>
      <c r="AG26">
        <f>256</f>
        <v>256</v>
      </c>
      <c r="AJ26">
        <v>1</v>
      </c>
      <c r="AK26">
        <v>0</v>
      </c>
      <c r="AL26">
        <v>0</v>
      </c>
      <c r="AM26">
        <v>1</v>
      </c>
    </row>
    <row r="27" spans="2:63" x14ac:dyDescent="0.25">
      <c r="C27">
        <f ca="1">C14</f>
        <v>208</v>
      </c>
      <c r="D27" t="str">
        <f ca="1">DEC2BIN(C27,10)</f>
        <v>0011010000</v>
      </c>
      <c r="E27" s="1">
        <f ca="1">VALUE(MID($D27,E$26,1))</f>
        <v>0</v>
      </c>
      <c r="F27" s="1">
        <f t="shared" ref="F27:N29" ca="1" si="27">VALUE(MID($D27,F$26,1))</f>
        <v>0</v>
      </c>
      <c r="G27" s="1">
        <f t="shared" ca="1" si="27"/>
        <v>1</v>
      </c>
      <c r="H27" s="1">
        <f t="shared" ca="1" si="27"/>
        <v>1</v>
      </c>
      <c r="I27" s="1">
        <f t="shared" ca="1" si="27"/>
        <v>0</v>
      </c>
      <c r="J27" s="1">
        <f t="shared" ca="1" si="27"/>
        <v>1</v>
      </c>
      <c r="K27" s="1">
        <f t="shared" ca="1" si="27"/>
        <v>0</v>
      </c>
      <c r="L27" s="1">
        <f t="shared" ca="1" si="27"/>
        <v>0</v>
      </c>
      <c r="M27" s="1">
        <f t="shared" ca="1" si="27"/>
        <v>0</v>
      </c>
      <c r="N27" s="1">
        <f t="shared" ca="1" si="27"/>
        <v>0</v>
      </c>
      <c r="P27">
        <f>P14</f>
        <v>3</v>
      </c>
      <c r="Q27" t="str">
        <f>DEC2BIN(P27,10)</f>
        <v>0000000011</v>
      </c>
      <c r="R27" s="1">
        <f>VALUE(MID($Q27,R$26,1))</f>
        <v>0</v>
      </c>
      <c r="S27" s="1">
        <f t="shared" ref="S27:AA29" si="28">VALUE(MID($Q27,S$26,1))</f>
        <v>0</v>
      </c>
      <c r="T27" s="1">
        <f t="shared" si="28"/>
        <v>0</v>
      </c>
      <c r="U27" s="1">
        <f t="shared" si="28"/>
        <v>0</v>
      </c>
      <c r="V27" s="1">
        <f t="shared" si="28"/>
        <v>0</v>
      </c>
      <c r="W27" s="1">
        <f t="shared" si="28"/>
        <v>0</v>
      </c>
      <c r="X27" s="1">
        <f t="shared" si="28"/>
        <v>0</v>
      </c>
      <c r="Y27" s="1">
        <f t="shared" si="28"/>
        <v>0</v>
      </c>
      <c r="Z27" s="1">
        <f t="shared" si="28"/>
        <v>1</v>
      </c>
      <c r="AA27" s="1">
        <f t="shared" si="28"/>
        <v>1</v>
      </c>
      <c r="AG27">
        <f>AG26/8</f>
        <v>32</v>
      </c>
      <c r="AJ27">
        <v>0</v>
      </c>
      <c r="AK27">
        <v>0</v>
      </c>
      <c r="AL27">
        <v>1</v>
      </c>
      <c r="AM27">
        <v>1</v>
      </c>
    </row>
    <row r="28" spans="2:63" x14ac:dyDescent="0.25">
      <c r="C28">
        <f t="shared" ref="C28:C29" ca="1" si="29">C15</f>
        <v>227</v>
      </c>
      <c r="D28" t="str">
        <f t="shared" ref="D28:D29" ca="1" si="30">DEC2BIN(C28,10)</f>
        <v>0011100011</v>
      </c>
      <c r="E28" s="1">
        <f t="shared" ref="E28:E29" ca="1" si="31">VALUE(MID($D28,E$26,1))</f>
        <v>0</v>
      </c>
      <c r="F28" s="1">
        <f t="shared" ca="1" si="27"/>
        <v>0</v>
      </c>
      <c r="G28" s="1">
        <f t="shared" ca="1" si="27"/>
        <v>1</v>
      </c>
      <c r="H28" s="1">
        <f t="shared" ca="1" si="27"/>
        <v>1</v>
      </c>
      <c r="I28" s="1">
        <f t="shared" ca="1" si="27"/>
        <v>1</v>
      </c>
      <c r="J28" s="1">
        <f t="shared" ca="1" si="27"/>
        <v>0</v>
      </c>
      <c r="K28" s="1">
        <f t="shared" ca="1" si="27"/>
        <v>0</v>
      </c>
      <c r="L28" s="1">
        <f t="shared" ca="1" si="27"/>
        <v>0</v>
      </c>
      <c r="M28" s="1">
        <f t="shared" ca="1" si="27"/>
        <v>1</v>
      </c>
      <c r="N28" s="1">
        <f t="shared" ca="1" si="27"/>
        <v>1</v>
      </c>
      <c r="P28">
        <f>P15</f>
        <v>2</v>
      </c>
      <c r="Q28" t="str">
        <f>DEC2BIN(P28,10)</f>
        <v>0000000010</v>
      </c>
      <c r="R28" s="1">
        <f t="shared" ref="R28:R29" si="32">VALUE(MID($Q28,R$26,1))</f>
        <v>0</v>
      </c>
      <c r="S28" s="1">
        <f t="shared" si="28"/>
        <v>0</v>
      </c>
      <c r="T28" s="1">
        <f t="shared" si="28"/>
        <v>0</v>
      </c>
      <c r="U28" s="1">
        <f t="shared" si="28"/>
        <v>0</v>
      </c>
      <c r="V28" s="1">
        <f t="shared" si="28"/>
        <v>0</v>
      </c>
      <c r="W28" s="1">
        <f t="shared" si="28"/>
        <v>0</v>
      </c>
      <c r="X28" s="1">
        <f t="shared" si="28"/>
        <v>0</v>
      </c>
      <c r="Y28" s="1">
        <f t="shared" si="28"/>
        <v>0</v>
      </c>
      <c r="Z28" s="1">
        <f t="shared" si="28"/>
        <v>1</v>
      </c>
      <c r="AA28" s="1">
        <f t="shared" si="28"/>
        <v>0</v>
      </c>
    </row>
    <row r="29" spans="2:63" x14ac:dyDescent="0.25">
      <c r="C29">
        <f t="shared" ca="1" si="29"/>
        <v>-19</v>
      </c>
      <c r="D29" t="str">
        <f t="shared" ca="1" si="30"/>
        <v>1111101101</v>
      </c>
      <c r="E29" s="1">
        <f t="shared" ca="1" si="31"/>
        <v>1</v>
      </c>
      <c r="F29" s="1">
        <f t="shared" ca="1" si="27"/>
        <v>1</v>
      </c>
      <c r="G29" s="1">
        <f t="shared" ca="1" si="27"/>
        <v>1</v>
      </c>
      <c r="H29" s="1">
        <f t="shared" ca="1" si="27"/>
        <v>1</v>
      </c>
      <c r="I29" s="1">
        <f t="shared" ca="1" si="27"/>
        <v>1</v>
      </c>
      <c r="J29" s="1">
        <f t="shared" ca="1" si="27"/>
        <v>0</v>
      </c>
      <c r="K29" s="1">
        <f t="shared" ca="1" si="27"/>
        <v>1</v>
      </c>
      <c r="L29" s="1">
        <f t="shared" ca="1" si="27"/>
        <v>1</v>
      </c>
      <c r="M29" s="1">
        <f t="shared" ca="1" si="27"/>
        <v>0</v>
      </c>
      <c r="N29" s="1">
        <f t="shared" ca="1" si="27"/>
        <v>1</v>
      </c>
      <c r="P29">
        <f>P27-P28</f>
        <v>1</v>
      </c>
      <c r="Q29" t="str">
        <f>DEC2BIN(P29,10)</f>
        <v>0000000001</v>
      </c>
      <c r="R29" s="1">
        <f t="shared" si="32"/>
        <v>0</v>
      </c>
      <c r="S29" s="1">
        <f t="shared" si="28"/>
        <v>0</v>
      </c>
      <c r="T29" s="1">
        <f t="shared" si="28"/>
        <v>0</v>
      </c>
      <c r="U29" s="1">
        <f t="shared" si="28"/>
        <v>0</v>
      </c>
      <c r="V29" s="1">
        <f t="shared" si="28"/>
        <v>0</v>
      </c>
      <c r="W29" s="1">
        <f t="shared" si="28"/>
        <v>0</v>
      </c>
      <c r="X29" s="1">
        <f t="shared" si="28"/>
        <v>0</v>
      </c>
      <c r="Y29" s="1">
        <f t="shared" si="28"/>
        <v>0</v>
      </c>
      <c r="Z29" s="1">
        <f t="shared" si="28"/>
        <v>0</v>
      </c>
      <c r="AA29" s="1">
        <f t="shared" si="28"/>
        <v>1</v>
      </c>
    </row>
    <row r="30" spans="2:63" x14ac:dyDescent="0.25">
      <c r="R30" s="1"/>
      <c r="S30" s="1"/>
      <c r="T30" s="1"/>
      <c r="U30" s="1"/>
      <c r="AE30" s="1" t="s">
        <v>48</v>
      </c>
      <c r="AF30" t="s">
        <v>47</v>
      </c>
    </row>
    <row r="31" spans="2:63" x14ac:dyDescent="0.25">
      <c r="B31" t="s">
        <v>33</v>
      </c>
      <c r="D31" t="str">
        <f ca="1">_xlfn.CONCAT(E31:N31)</f>
        <v>1100011100</v>
      </c>
      <c r="E31">
        <f t="shared" ref="E31:M31" ca="1" si="33">_xlfn.BITXOR(E28,1)</f>
        <v>1</v>
      </c>
      <c r="F31">
        <f t="shared" ca="1" si="33"/>
        <v>1</v>
      </c>
      <c r="G31">
        <f t="shared" ca="1" si="33"/>
        <v>0</v>
      </c>
      <c r="H31">
        <f t="shared" ca="1" si="33"/>
        <v>0</v>
      </c>
      <c r="I31">
        <f t="shared" ca="1" si="33"/>
        <v>0</v>
      </c>
      <c r="J31">
        <f t="shared" ca="1" si="33"/>
        <v>1</v>
      </c>
      <c r="K31">
        <f t="shared" ca="1" si="33"/>
        <v>1</v>
      </c>
      <c r="L31">
        <f t="shared" ca="1" si="33"/>
        <v>1</v>
      </c>
      <c r="M31">
        <f t="shared" ca="1" si="33"/>
        <v>0</v>
      </c>
      <c r="N31">
        <f ca="1">_xlfn.BITXOR(N28,1)</f>
        <v>0</v>
      </c>
      <c r="P31" t="s">
        <v>33</v>
      </c>
      <c r="Q31" t="str">
        <f>_xlfn.CONCAT(R31:AA31)</f>
        <v>1111111101</v>
      </c>
      <c r="R31">
        <f t="shared" ref="R31:Z31" si="34">_xlfn.BITXOR(R28,1)</f>
        <v>1</v>
      </c>
      <c r="S31">
        <f t="shared" si="34"/>
        <v>1</v>
      </c>
      <c r="T31">
        <f t="shared" si="34"/>
        <v>1</v>
      </c>
      <c r="U31">
        <f t="shared" si="34"/>
        <v>1</v>
      </c>
      <c r="V31">
        <f t="shared" si="34"/>
        <v>1</v>
      </c>
      <c r="W31">
        <f t="shared" si="34"/>
        <v>1</v>
      </c>
      <c r="X31">
        <f t="shared" si="34"/>
        <v>1</v>
      </c>
      <c r="Y31">
        <f t="shared" si="34"/>
        <v>1</v>
      </c>
      <c r="Z31">
        <f t="shared" si="34"/>
        <v>0</v>
      </c>
      <c r="AA31">
        <f>_xlfn.BITXOR(AA28,1)</f>
        <v>1</v>
      </c>
      <c r="AE31" s="4" t="s">
        <v>49</v>
      </c>
      <c r="AF31">
        <f>8</f>
        <v>8</v>
      </c>
      <c r="AG31">
        <f>AF31+8</f>
        <v>16</v>
      </c>
      <c r="AH31">
        <f t="shared" ref="AH31:BK31" si="35">AG31+8</f>
        <v>24</v>
      </c>
      <c r="AI31">
        <f t="shared" si="35"/>
        <v>32</v>
      </c>
      <c r="AJ31">
        <f t="shared" si="35"/>
        <v>40</v>
      </c>
      <c r="AK31">
        <f t="shared" si="35"/>
        <v>48</v>
      </c>
      <c r="AL31">
        <f t="shared" si="35"/>
        <v>56</v>
      </c>
      <c r="AM31">
        <f t="shared" si="35"/>
        <v>64</v>
      </c>
      <c r="AN31">
        <f t="shared" si="35"/>
        <v>72</v>
      </c>
      <c r="AO31">
        <f t="shared" si="35"/>
        <v>80</v>
      </c>
      <c r="AP31">
        <f t="shared" si="35"/>
        <v>88</v>
      </c>
      <c r="AQ31">
        <f t="shared" si="35"/>
        <v>96</v>
      </c>
      <c r="AR31">
        <f t="shared" si="35"/>
        <v>104</v>
      </c>
      <c r="AS31">
        <f t="shared" si="35"/>
        <v>112</v>
      </c>
      <c r="AT31">
        <f t="shared" si="35"/>
        <v>120</v>
      </c>
      <c r="AU31">
        <f t="shared" si="35"/>
        <v>128</v>
      </c>
      <c r="AV31">
        <f t="shared" si="35"/>
        <v>136</v>
      </c>
      <c r="AW31">
        <f t="shared" si="35"/>
        <v>144</v>
      </c>
      <c r="AX31">
        <f t="shared" si="35"/>
        <v>152</v>
      </c>
      <c r="AY31">
        <f t="shared" si="35"/>
        <v>160</v>
      </c>
      <c r="AZ31">
        <f t="shared" si="35"/>
        <v>168</v>
      </c>
      <c r="BA31">
        <f t="shared" si="35"/>
        <v>176</v>
      </c>
      <c r="BB31">
        <f t="shared" si="35"/>
        <v>184</v>
      </c>
      <c r="BC31">
        <f t="shared" si="35"/>
        <v>192</v>
      </c>
      <c r="BD31">
        <f t="shared" si="35"/>
        <v>200</v>
      </c>
      <c r="BE31">
        <f t="shared" si="35"/>
        <v>208</v>
      </c>
      <c r="BF31">
        <f t="shared" si="35"/>
        <v>216</v>
      </c>
      <c r="BG31">
        <f t="shared" si="35"/>
        <v>224</v>
      </c>
      <c r="BH31">
        <f t="shared" si="35"/>
        <v>232</v>
      </c>
      <c r="BI31">
        <f t="shared" si="35"/>
        <v>240</v>
      </c>
      <c r="BJ31">
        <f t="shared" si="35"/>
        <v>248</v>
      </c>
      <c r="BK31">
        <f t="shared" si="35"/>
        <v>256</v>
      </c>
    </row>
    <row r="32" spans="2:63" x14ac:dyDescent="0.25">
      <c r="B32" t="s">
        <v>34</v>
      </c>
      <c r="E32">
        <v>0</v>
      </c>
      <c r="F32">
        <v>0</v>
      </c>
      <c r="G32">
        <v>0</v>
      </c>
      <c r="H32">
        <v>0</v>
      </c>
      <c r="I32">
        <v>0</v>
      </c>
      <c r="J32">
        <v>0</v>
      </c>
      <c r="K32">
        <v>0</v>
      </c>
      <c r="L32">
        <v>0</v>
      </c>
      <c r="M32">
        <v>0</v>
      </c>
      <c r="N32">
        <v>1</v>
      </c>
      <c r="P32" t="s">
        <v>34</v>
      </c>
      <c r="R32">
        <v>0</v>
      </c>
      <c r="S32">
        <v>0</v>
      </c>
      <c r="T32">
        <v>0</v>
      </c>
      <c r="U32">
        <v>0</v>
      </c>
      <c r="V32">
        <v>0</v>
      </c>
      <c r="W32">
        <v>0</v>
      </c>
      <c r="X32">
        <v>0</v>
      </c>
      <c r="Y32">
        <v>0</v>
      </c>
      <c r="Z32">
        <v>0</v>
      </c>
      <c r="AA32">
        <v>1</v>
      </c>
      <c r="AF32" t="str">
        <f>MID($AF$30,AF31-7,8)</f>
        <v>01001100</v>
      </c>
      <c r="AG32" t="str">
        <f t="shared" ref="AG32:BK32" si="36">MID($AF$30,AG31-7,8)</f>
        <v>01000110</v>
      </c>
      <c r="AH32" t="str">
        <f t="shared" si="36"/>
        <v>00011001</v>
      </c>
      <c r="AI32" t="str">
        <f t="shared" si="36"/>
        <v>00010101</v>
      </c>
      <c r="AJ32" t="str">
        <f t="shared" si="36"/>
        <v>01001000</v>
      </c>
      <c r="AK32" t="str">
        <f t="shared" si="36"/>
        <v>00010000</v>
      </c>
      <c r="AL32" t="str">
        <f t="shared" si="36"/>
        <v>11000001</v>
      </c>
      <c r="AM32" t="str">
        <f t="shared" si="36"/>
        <v>11000000</v>
      </c>
      <c r="AN32" t="str">
        <f t="shared" si="36"/>
        <v>11011010</v>
      </c>
      <c r="AO32" t="str">
        <f t="shared" si="36"/>
        <v>10100100</v>
      </c>
      <c r="AP32" t="str">
        <f t="shared" si="36"/>
        <v>11011101</v>
      </c>
      <c r="AQ32" t="str">
        <f t="shared" si="36"/>
        <v>11011000</v>
      </c>
      <c r="AR32" t="str">
        <f t="shared" si="36"/>
        <v>11000111</v>
      </c>
      <c r="AS32" t="str">
        <f t="shared" si="36"/>
        <v>00111001</v>
      </c>
      <c r="AT32" t="str">
        <f t="shared" si="36"/>
        <v>01110001</v>
      </c>
      <c r="AU32" t="str">
        <f t="shared" si="36"/>
        <v>11010001</v>
      </c>
      <c r="AV32" t="str">
        <f t="shared" si="36"/>
        <v>01011001</v>
      </c>
      <c r="AW32" t="str">
        <f t="shared" si="36"/>
        <v>11011011</v>
      </c>
      <c r="AX32" t="str">
        <f t="shared" si="36"/>
        <v>10010001</v>
      </c>
      <c r="AY32" t="str">
        <f t="shared" si="36"/>
        <v>01110000</v>
      </c>
      <c r="AZ32" t="str">
        <f t="shared" si="36"/>
        <v>01011111</v>
      </c>
      <c r="BA32" t="str">
        <f t="shared" si="36"/>
        <v>00100001</v>
      </c>
      <c r="BB32" t="str">
        <f t="shared" si="36"/>
        <v>00010011</v>
      </c>
      <c r="BC32" t="str">
        <f t="shared" si="36"/>
        <v>11001110</v>
      </c>
      <c r="BD32" t="str">
        <f t="shared" si="36"/>
        <v>01010001</v>
      </c>
      <c r="BE32" t="str">
        <f t="shared" si="36"/>
        <v>10111001</v>
      </c>
      <c r="BF32" t="str">
        <f t="shared" si="36"/>
        <v>10001000</v>
      </c>
      <c r="BG32" t="str">
        <f t="shared" si="36"/>
        <v>01011110</v>
      </c>
      <c r="BH32" t="str">
        <f t="shared" si="36"/>
        <v>01000101</v>
      </c>
      <c r="BI32" t="str">
        <f t="shared" si="36"/>
        <v>01111000</v>
      </c>
      <c r="BJ32" t="str">
        <f t="shared" si="36"/>
        <v>10000111</v>
      </c>
      <c r="BK32" t="str">
        <f t="shared" si="36"/>
        <v>01001101</v>
      </c>
    </row>
    <row r="33" spans="2:63" x14ac:dyDescent="0.25">
      <c r="C33">
        <f ca="1">BIN2DEC(D33)</f>
        <v>-227</v>
      </c>
      <c r="D33" t="str">
        <f ca="1">_xlfn.CONCAT(E33:N33)</f>
        <v>1100011101</v>
      </c>
      <c r="E33">
        <f t="shared" ref="E33:L33" ca="1" si="37">MOD(_xlfn.BITXOR(E31,E32)+IF(OR(AND(F31=1,F32=1),AND(SUM(F31,F32)=1,F33=0)),1,0),2)</f>
        <v>1</v>
      </c>
      <c r="F33">
        <f t="shared" ca="1" si="37"/>
        <v>1</v>
      </c>
      <c r="G33">
        <f t="shared" ca="1" si="37"/>
        <v>0</v>
      </c>
      <c r="H33">
        <f t="shared" ca="1" si="37"/>
        <v>0</v>
      </c>
      <c r="I33">
        <f t="shared" ca="1" si="37"/>
        <v>0</v>
      </c>
      <c r="J33">
        <f t="shared" ca="1" si="37"/>
        <v>1</v>
      </c>
      <c r="K33">
        <f t="shared" ca="1" si="37"/>
        <v>1</v>
      </c>
      <c r="L33">
        <f t="shared" ca="1" si="37"/>
        <v>1</v>
      </c>
      <c r="M33">
        <f ca="1">MOD(_xlfn.BITXOR(M31,M32)+IF(OR(AND(N31=1,N32=1),AND(SUM(N31,N32)=1,N33=0)),1,0),2)</f>
        <v>0</v>
      </c>
      <c r="N33">
        <f ca="1">MOD(N31+N32,2)</f>
        <v>1</v>
      </c>
      <c r="P33">
        <f>BIN2DEC(Q33)</f>
        <v>-2</v>
      </c>
      <c r="Q33" t="str">
        <f>_xlfn.CONCAT(R33:AA33)</f>
        <v>1111111110</v>
      </c>
      <c r="R33">
        <f t="shared" ref="R33" si="38">MOD(_xlfn.BITXOR(R31,R32)+IF(OR(AND(S31=1,S32=1),AND(SUM(S31,S32)=1,S33=0)),1,0),2)</f>
        <v>1</v>
      </c>
      <c r="S33">
        <f t="shared" ref="S33" si="39">MOD(_xlfn.BITXOR(S31,S32)+IF(OR(AND(T31=1,T32=1),AND(SUM(T31,T32)=1,T33=0)),1,0),2)</f>
        <v>1</v>
      </c>
      <c r="T33">
        <f t="shared" ref="T33" si="40">MOD(_xlfn.BITXOR(T31,T32)+IF(OR(AND(U31=1,U32=1),AND(SUM(U31,U32)=1,U33=0)),1,0),2)</f>
        <v>1</v>
      </c>
      <c r="U33">
        <f t="shared" ref="U33" si="41">MOD(_xlfn.BITXOR(U31,U32)+IF(OR(AND(V31=1,V32=1),AND(SUM(V31,V32)=1,V33=0)),1,0),2)</f>
        <v>1</v>
      </c>
      <c r="V33">
        <f t="shared" ref="V33" si="42">MOD(_xlfn.BITXOR(V31,V32)+IF(OR(AND(W31=1,W32=1),AND(SUM(W31,W32)=1,W33=0)),1,0),2)</f>
        <v>1</v>
      </c>
      <c r="W33">
        <f t="shared" ref="W33" si="43">MOD(_xlfn.BITXOR(W31,W32)+IF(OR(AND(X31=1,X32=1),AND(SUM(X31,X32)=1,X33=0)),1,0),2)</f>
        <v>1</v>
      </c>
      <c r="X33">
        <f t="shared" ref="X33" si="44">MOD(_xlfn.BITXOR(X31,X32)+IF(OR(AND(Y31=1,Y32=1),AND(SUM(Y31,Y32)=1,Y33=0)),1,0),2)</f>
        <v>1</v>
      </c>
      <c r="Y33">
        <f t="shared" ref="Y33" si="45">MOD(_xlfn.BITXOR(Y31,Y32)+IF(OR(AND(Z31=1,Z32=1),AND(SUM(Z31,Z32)=1,Z33=0)),1,0),2)</f>
        <v>1</v>
      </c>
      <c r="Z33">
        <f>MOD(_xlfn.BITXOR(Z31,Z32)+IF(OR(AND(AA31=1,AA32=1),AND(SUM(AA31,AA32)=1,AA33=0)),1,0),2)</f>
        <v>1</v>
      </c>
      <c r="AA33">
        <f>MOD(AA31+AA32,2)</f>
        <v>0</v>
      </c>
      <c r="AF33">
        <f>BIN2DEC(AF32)</f>
        <v>76</v>
      </c>
      <c r="AG33">
        <f t="shared" ref="AG33:BK33" si="46">BIN2DEC(AG32)</f>
        <v>70</v>
      </c>
      <c r="AH33">
        <f t="shared" si="46"/>
        <v>25</v>
      </c>
      <c r="AI33">
        <f t="shared" si="46"/>
        <v>21</v>
      </c>
      <c r="AJ33">
        <f t="shared" si="46"/>
        <v>72</v>
      </c>
      <c r="AK33">
        <f t="shared" si="46"/>
        <v>16</v>
      </c>
      <c r="AL33">
        <f t="shared" si="46"/>
        <v>193</v>
      </c>
      <c r="AM33">
        <f t="shared" si="46"/>
        <v>192</v>
      </c>
      <c r="AN33">
        <f t="shared" si="46"/>
        <v>218</v>
      </c>
      <c r="AO33">
        <f t="shared" si="46"/>
        <v>164</v>
      </c>
      <c r="AP33">
        <f t="shared" si="46"/>
        <v>221</v>
      </c>
      <c r="AQ33">
        <f t="shared" si="46"/>
        <v>216</v>
      </c>
      <c r="AR33">
        <f t="shared" si="46"/>
        <v>199</v>
      </c>
      <c r="AS33">
        <f t="shared" si="46"/>
        <v>57</v>
      </c>
      <c r="AT33">
        <f t="shared" si="46"/>
        <v>113</v>
      </c>
      <c r="AU33">
        <f t="shared" si="46"/>
        <v>209</v>
      </c>
      <c r="AV33">
        <f t="shared" si="46"/>
        <v>89</v>
      </c>
      <c r="AW33">
        <f t="shared" si="46"/>
        <v>219</v>
      </c>
      <c r="AX33">
        <f t="shared" si="46"/>
        <v>145</v>
      </c>
      <c r="AY33">
        <f t="shared" si="46"/>
        <v>112</v>
      </c>
      <c r="AZ33">
        <f t="shared" si="46"/>
        <v>95</v>
      </c>
      <c r="BA33">
        <f t="shared" si="46"/>
        <v>33</v>
      </c>
      <c r="BB33">
        <f t="shared" si="46"/>
        <v>19</v>
      </c>
      <c r="BC33">
        <f t="shared" si="46"/>
        <v>206</v>
      </c>
      <c r="BD33">
        <f t="shared" si="46"/>
        <v>81</v>
      </c>
      <c r="BE33">
        <f t="shared" si="46"/>
        <v>185</v>
      </c>
      <c r="BF33">
        <f t="shared" si="46"/>
        <v>136</v>
      </c>
      <c r="BG33">
        <f t="shared" si="46"/>
        <v>94</v>
      </c>
      <c r="BH33">
        <f t="shared" si="46"/>
        <v>69</v>
      </c>
      <c r="BI33">
        <f t="shared" si="46"/>
        <v>120</v>
      </c>
      <c r="BJ33">
        <f t="shared" si="46"/>
        <v>135</v>
      </c>
      <c r="BK33">
        <f t="shared" si="46"/>
        <v>77</v>
      </c>
    </row>
    <row r="34" spans="2:63" x14ac:dyDescent="0.25">
      <c r="B34" t="s">
        <v>35</v>
      </c>
      <c r="C34">
        <f ca="1">BIN2DEC(D34)</f>
        <v>-19</v>
      </c>
      <c r="D34" t="str">
        <f ca="1">_xlfn.CONCAT(E34:N34)</f>
        <v>1111101101</v>
      </c>
      <c r="E34">
        <f t="shared" ref="E34:L34" ca="1" si="47">MOD(_xlfn.BITXOR(E27,E33)+IF(OR(AND(F27=1,F33=1),AND(SUM(F27,F33)=1,F34=0)),1,0),2)</f>
        <v>1</v>
      </c>
      <c r="F34">
        <f t="shared" ca="1" si="47"/>
        <v>1</v>
      </c>
      <c r="G34">
        <f t="shared" ca="1" si="47"/>
        <v>1</v>
      </c>
      <c r="H34">
        <f t="shared" ca="1" si="47"/>
        <v>1</v>
      </c>
      <c r="I34">
        <f t="shared" ca="1" si="47"/>
        <v>1</v>
      </c>
      <c r="J34">
        <f t="shared" ca="1" si="47"/>
        <v>0</v>
      </c>
      <c r="K34">
        <f t="shared" ca="1" si="47"/>
        <v>1</v>
      </c>
      <c r="L34">
        <f t="shared" ca="1" si="47"/>
        <v>1</v>
      </c>
      <c r="M34">
        <f ca="1">MOD(_xlfn.BITXOR(M27,M33)+IF(OR(AND(N27=1,N33=1),AND(SUM(N27,N33)=1,N34=0)),1,0),2)</f>
        <v>0</v>
      </c>
      <c r="N34">
        <f ca="1">MOD(N27+N33,2)</f>
        <v>1</v>
      </c>
      <c r="P34">
        <f>BIN2DEC(Q34)</f>
        <v>1</v>
      </c>
      <c r="Q34" t="str">
        <f>_xlfn.CONCAT(R34:AA34)</f>
        <v>0000000001</v>
      </c>
      <c r="R34">
        <f t="shared" ref="R34" si="48">MOD(_xlfn.BITXOR(R27,R33)+IF(OR(AND(S27=1,S33=1),AND(SUM(S27,S33)=1,S34=0)),1,0),2)</f>
        <v>0</v>
      </c>
      <c r="S34">
        <f t="shared" ref="S34" si="49">MOD(_xlfn.BITXOR(S27,S33)+IF(OR(AND(T27=1,T33=1),AND(SUM(T27,T33)=1,T34=0)),1,0),2)</f>
        <v>0</v>
      </c>
      <c r="T34">
        <f t="shared" ref="T34" si="50">MOD(_xlfn.BITXOR(T27,T33)+IF(OR(AND(U27=1,U33=1),AND(SUM(U27,U33)=1,U34=0)),1,0),2)</f>
        <v>0</v>
      </c>
      <c r="U34">
        <f t="shared" ref="U34" si="51">MOD(_xlfn.BITXOR(U27,U33)+IF(OR(AND(V27=1,V33=1),AND(SUM(V27,V33)=1,V34=0)),1,0),2)</f>
        <v>0</v>
      </c>
      <c r="V34">
        <f t="shared" ref="V34" si="52">MOD(_xlfn.BITXOR(V27,V33)+IF(OR(AND(W27=1,W33=1),AND(SUM(W27,W33)=1,W34=0)),1,0),2)</f>
        <v>0</v>
      </c>
      <c r="W34">
        <f t="shared" ref="W34" si="53">MOD(_xlfn.BITXOR(W27,W33)+IF(OR(AND(X27=1,X33=1),AND(SUM(X27,X33)=1,X34=0)),1,0),2)</f>
        <v>0</v>
      </c>
      <c r="X34">
        <f t="shared" ref="X34" si="54">MOD(_xlfn.BITXOR(X27,X33)+IF(OR(AND(Y27=1,Y33=1),AND(SUM(Y27,Y33)=1,Y34=0)),1,0),2)</f>
        <v>0</v>
      </c>
      <c r="Y34">
        <f t="shared" ref="Y34" si="55">MOD(_xlfn.BITXOR(Y27,Y33)+IF(OR(AND(Z27=1,Z33=1),AND(SUM(Z27,Z33)=1,Z34=0)),1,0),2)</f>
        <v>0</v>
      </c>
      <c r="Z34">
        <f>MOD(_xlfn.BITXOR(Z27,Z33)+IF(OR(AND(AA27=1,AA33=1),AND(SUM(AA27,AA33)=1,AA34=0)),1,0),2)</f>
        <v>0</v>
      </c>
      <c r="AA34">
        <f>MOD(AA27+AA33,2)</f>
        <v>1</v>
      </c>
    </row>
    <row r="35" spans="2:63" x14ac:dyDescent="0.25">
      <c r="C35" t="b">
        <f ca="1">C34=C29</f>
        <v>1</v>
      </c>
      <c r="D35" t="b">
        <f ca="1">D34=D29</f>
        <v>1</v>
      </c>
      <c r="P35" t="b">
        <f>P34=P29</f>
        <v>1</v>
      </c>
      <c r="Q35" t="b">
        <f>Q34=Q29</f>
        <v>1</v>
      </c>
    </row>
    <row r="36" spans="2:63" x14ac:dyDescent="0.25">
      <c r="AE36" s="4" t="s">
        <v>50</v>
      </c>
      <c r="AF36" t="s">
        <v>51</v>
      </c>
    </row>
    <row r="37" spans="2:63" x14ac:dyDescent="0.25">
      <c r="AE37" s="4" t="s">
        <v>49</v>
      </c>
      <c r="AF37">
        <f>8</f>
        <v>8</v>
      </c>
      <c r="AG37">
        <f>AF37+8</f>
        <v>16</v>
      </c>
    </row>
    <row r="38" spans="2:63" x14ac:dyDescent="0.25">
      <c r="AF38" t="str">
        <f>MID($AF$30,AF37-7,8)</f>
        <v>01001100</v>
      </c>
      <c r="AG38" t="str">
        <f t="shared" ref="AG38" si="56">MID($AF$30,AG37-7,8)</f>
        <v>01000110</v>
      </c>
    </row>
    <row r="39" spans="2:63" x14ac:dyDescent="0.25">
      <c r="AF39">
        <f>BIN2DEC(AF38)</f>
        <v>76</v>
      </c>
      <c r="AG39">
        <f t="shared" ref="AG39" si="57">BIN2DEC(AG38)</f>
        <v>70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A115-D2F7-4744-A2B9-AD63BA8766FE}">
  <dimension ref="D9:AO26"/>
  <sheetViews>
    <sheetView workbookViewId="0">
      <selection activeCell="E24" sqref="E24"/>
    </sheetView>
  </sheetViews>
  <sheetFormatPr defaultRowHeight="15" x14ac:dyDescent="0.25"/>
  <cols>
    <col min="6" max="6" width="10" bestFit="1" customWidth="1"/>
    <col min="8" max="8" width="26.140625" bestFit="1" customWidth="1"/>
    <col min="9" max="9" width="15.85546875" bestFit="1" customWidth="1"/>
  </cols>
  <sheetData>
    <row r="9" spans="4:41" x14ac:dyDescent="0.25">
      <c r="L9" s="2" t="s">
        <v>9</v>
      </c>
      <c r="W9" t="s">
        <v>5</v>
      </c>
    </row>
    <row r="10" spans="4:41" x14ac:dyDescent="0.25">
      <c r="L10">
        <f t="shared" ref="L10:R10" si="0">M10+1</f>
        <v>9</v>
      </c>
      <c r="M10">
        <f t="shared" si="0"/>
        <v>8</v>
      </c>
      <c r="N10">
        <f t="shared" si="0"/>
        <v>7</v>
      </c>
      <c r="O10">
        <f t="shared" si="0"/>
        <v>6</v>
      </c>
      <c r="P10">
        <f t="shared" si="0"/>
        <v>5</v>
      </c>
      <c r="Q10">
        <f t="shared" si="0"/>
        <v>4</v>
      </c>
      <c r="R10">
        <f t="shared" si="0"/>
        <v>3</v>
      </c>
      <c r="S10">
        <f>T10+1</f>
        <v>2</v>
      </c>
      <c r="T10">
        <v>1</v>
      </c>
      <c r="W10" t="s">
        <v>0</v>
      </c>
      <c r="AG10" t="s">
        <v>1</v>
      </c>
    </row>
    <row r="11" spans="4:41" x14ac:dyDescent="0.25">
      <c r="H11" t="s">
        <v>2</v>
      </c>
      <c r="I11" t="s">
        <v>11</v>
      </c>
      <c r="J11" t="s">
        <v>12</v>
      </c>
      <c r="L11">
        <v>1</v>
      </c>
      <c r="M11">
        <f>L11+1</f>
        <v>2</v>
      </c>
      <c r="N11">
        <f t="shared" ref="N11:T11" si="1">M11+1</f>
        <v>3</v>
      </c>
      <c r="O11">
        <f t="shared" si="1"/>
        <v>4</v>
      </c>
      <c r="P11">
        <f t="shared" si="1"/>
        <v>5</v>
      </c>
      <c r="Q11">
        <f t="shared" si="1"/>
        <v>6</v>
      </c>
      <c r="R11">
        <f t="shared" si="1"/>
        <v>7</v>
      </c>
      <c r="S11">
        <f t="shared" si="1"/>
        <v>8</v>
      </c>
      <c r="T11">
        <f t="shared" si="1"/>
        <v>9</v>
      </c>
      <c r="W11">
        <v>1</v>
      </c>
      <c r="X11">
        <f>W11+1</f>
        <v>2</v>
      </c>
      <c r="Y11">
        <f t="shared" ref="Y11:AE11" si="2">X11+1</f>
        <v>3</v>
      </c>
      <c r="Z11">
        <f t="shared" si="2"/>
        <v>4</v>
      </c>
      <c r="AA11">
        <f t="shared" si="2"/>
        <v>5</v>
      </c>
      <c r="AB11">
        <f t="shared" si="2"/>
        <v>6</v>
      </c>
      <c r="AC11">
        <f t="shared" si="2"/>
        <v>7</v>
      </c>
      <c r="AD11">
        <f t="shared" si="2"/>
        <v>8</v>
      </c>
      <c r="AE11">
        <f t="shared" si="2"/>
        <v>9</v>
      </c>
      <c r="AG11">
        <v>1</v>
      </c>
      <c r="AH11">
        <f>AG11+1</f>
        <v>2</v>
      </c>
      <c r="AI11">
        <f t="shared" ref="AI11:AO11" si="3">AH11+1</f>
        <v>3</v>
      </c>
      <c r="AJ11">
        <f t="shared" si="3"/>
        <v>4</v>
      </c>
      <c r="AK11">
        <f t="shared" si="3"/>
        <v>5</v>
      </c>
      <c r="AL11">
        <f t="shared" si="3"/>
        <v>6</v>
      </c>
      <c r="AM11">
        <f t="shared" si="3"/>
        <v>7</v>
      </c>
      <c r="AN11">
        <f t="shared" si="3"/>
        <v>8</v>
      </c>
      <c r="AO11">
        <f t="shared" si="3"/>
        <v>9</v>
      </c>
    </row>
    <row r="12" spans="4:41" x14ac:dyDescent="0.25">
      <c r="D12" s="1" t="s">
        <v>3</v>
      </c>
      <c r="E12">
        <v>456</v>
      </c>
      <c r="F12" t="str">
        <f>DEC2BIN(E12,9)</f>
        <v>111001000</v>
      </c>
      <c r="G12">
        <f>FIND(0,F12,1)</f>
        <v>4</v>
      </c>
      <c r="H12" s="3" t="str">
        <f>F12</f>
        <v>111001000</v>
      </c>
      <c r="I12">
        <f>FIND(0,H12,1)</f>
        <v>4</v>
      </c>
      <c r="J12">
        <f>FIND(1,H12,FIND(0,H12,1))</f>
        <v>6</v>
      </c>
      <c r="L12" s="1" t="str">
        <f>MID($H12,L$11,1)</f>
        <v>1</v>
      </c>
      <c r="M12" s="1" t="str">
        <f t="shared" ref="M12:T12" si="4">MID($H12,M$11,1)</f>
        <v>1</v>
      </c>
      <c r="N12" s="1" t="str">
        <f t="shared" si="4"/>
        <v>1</v>
      </c>
      <c r="O12" s="1" t="str">
        <f t="shared" si="4"/>
        <v>0</v>
      </c>
      <c r="P12" s="1" t="str">
        <f t="shared" si="4"/>
        <v>0</v>
      </c>
      <c r="Q12" s="1" t="str">
        <f t="shared" si="4"/>
        <v>1</v>
      </c>
      <c r="R12" s="1" t="str">
        <f t="shared" si="4"/>
        <v>0</v>
      </c>
      <c r="S12" s="1" t="str">
        <f t="shared" si="4"/>
        <v>0</v>
      </c>
      <c r="T12" s="1" t="str">
        <f t="shared" si="4"/>
        <v>0</v>
      </c>
    </row>
    <row r="13" spans="4:41" x14ac:dyDescent="0.25">
      <c r="D13" s="1" t="s">
        <v>4</v>
      </c>
      <c r="E13">
        <v>123</v>
      </c>
      <c r="F13" t="str">
        <f>DEC2BIN(E13,9)</f>
        <v>001111011</v>
      </c>
      <c r="G13">
        <f>FIND(0,F13,1)</f>
        <v>1</v>
      </c>
      <c r="H13" s="3" t="str">
        <f>MID(F13,3,7)</f>
        <v>1111011</v>
      </c>
      <c r="I13">
        <f>FIND(0,H13,1)</f>
        <v>5</v>
      </c>
      <c r="J13">
        <f>FIND(1,H13,FIND(0,H13,1))</f>
        <v>6</v>
      </c>
      <c r="K13" s="1" t="s">
        <v>6</v>
      </c>
      <c r="M13" s="1" t="str">
        <f t="shared" ref="M13:U13" si="5">MID($H13,L$11,1)</f>
        <v>1</v>
      </c>
      <c r="N13" s="1" t="str">
        <f t="shared" si="5"/>
        <v>1</v>
      </c>
      <c r="O13" s="1" t="str">
        <f t="shared" si="5"/>
        <v>1</v>
      </c>
      <c r="P13" s="1" t="str">
        <f t="shared" si="5"/>
        <v>1</v>
      </c>
      <c r="Q13" s="1" t="str">
        <f t="shared" si="5"/>
        <v>0</v>
      </c>
      <c r="R13" s="1" t="str">
        <f t="shared" si="5"/>
        <v>1</v>
      </c>
      <c r="S13" s="1" t="str">
        <f t="shared" si="5"/>
        <v>1</v>
      </c>
      <c r="T13" s="1" t="str">
        <f t="shared" si="5"/>
        <v/>
      </c>
      <c r="U13" s="1" t="str">
        <f t="shared" si="5"/>
        <v/>
      </c>
    </row>
    <row r="14" spans="4:41" x14ac:dyDescent="0.25">
      <c r="H14" s="3"/>
      <c r="I14" s="2" t="s">
        <v>13</v>
      </c>
      <c r="K14" s="4" t="s">
        <v>7</v>
      </c>
    </row>
    <row r="15" spans="4:41" x14ac:dyDescent="0.25">
      <c r="D15" s="1" t="s">
        <v>0</v>
      </c>
      <c r="E15">
        <f>QUOTIENT(E12,E13)</f>
        <v>3</v>
      </c>
      <c r="F15" t="str">
        <f t="shared" ref="F15:F16" si="6">DEC2BIN(E15,9)</f>
        <v>000000011</v>
      </c>
      <c r="I15" s="2" t="s">
        <v>14</v>
      </c>
      <c r="K15" s="4" t="s">
        <v>8</v>
      </c>
    </row>
    <row r="16" spans="4:41" x14ac:dyDescent="0.25">
      <c r="D16" s="1" t="s">
        <v>1</v>
      </c>
      <c r="E16">
        <f>E12-E15*E13</f>
        <v>87</v>
      </c>
      <c r="F16" t="str">
        <f t="shared" si="6"/>
        <v>001010111</v>
      </c>
      <c r="I16" s="2" t="s">
        <v>15</v>
      </c>
    </row>
    <row r="17" spans="4:18" x14ac:dyDescent="0.25">
      <c r="I17" s="3" t="s">
        <v>16</v>
      </c>
    </row>
    <row r="18" spans="4:18" x14ac:dyDescent="0.25">
      <c r="I18" s="2" t="s">
        <v>17</v>
      </c>
    </row>
    <row r="19" spans="4:18" x14ac:dyDescent="0.25">
      <c r="I19" s="2" t="s">
        <v>18</v>
      </c>
    </row>
    <row r="20" spans="4:18" x14ac:dyDescent="0.25">
      <c r="I20" s="2" t="s">
        <v>19</v>
      </c>
    </row>
    <row r="21" spans="4:18" x14ac:dyDescent="0.25">
      <c r="I21" s="3"/>
      <c r="L21">
        <f t="shared" ref="L21:R21" si="7">_xlfn.BITXOR(L12,M13)</f>
        <v>0</v>
      </c>
      <c r="M21">
        <f t="shared" si="7"/>
        <v>0</v>
      </c>
      <c r="N21">
        <f t="shared" si="7"/>
        <v>0</v>
      </c>
      <c r="O21">
        <f t="shared" si="7"/>
        <v>1</v>
      </c>
      <c r="P21">
        <f t="shared" si="7"/>
        <v>0</v>
      </c>
      <c r="Q21">
        <f t="shared" si="7"/>
        <v>0</v>
      </c>
      <c r="R21">
        <f t="shared" si="7"/>
        <v>1</v>
      </c>
    </row>
    <row r="22" spans="4:18" x14ac:dyDescent="0.25">
      <c r="D22">
        <v>101</v>
      </c>
      <c r="E22">
        <f>BIN2DEC(D22)</f>
        <v>5</v>
      </c>
    </row>
    <row r="23" spans="4:18" x14ac:dyDescent="0.25">
      <c r="D23" t="b">
        <f>_xlfn.XOR(D22,1)</f>
        <v>0</v>
      </c>
      <c r="E23" t="e">
        <f ca="1">bitnot(E22)</f>
        <v>#NAME?</v>
      </c>
    </row>
    <row r="24" spans="4:18" x14ac:dyDescent="0.25">
      <c r="D24" t="str">
        <f>DEC2BIN(E24)</f>
        <v>10</v>
      </c>
      <c r="E24">
        <f>2^(FLOOR(LOG(E22,2),2)+1)-E22-1</f>
        <v>2</v>
      </c>
      <c r="K24" s="2" t="s">
        <v>10</v>
      </c>
    </row>
    <row r="26" spans="4:18" x14ac:dyDescent="0.25">
      <c r="K26" s="4" t="s">
        <v>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AF433-87DE-4886-8FA3-3F0FAA8E1CB5}">
  <dimension ref="A1:AM31"/>
  <sheetViews>
    <sheetView tabSelected="1" workbookViewId="0">
      <selection activeCell="AD15" sqref="AD15"/>
    </sheetView>
  </sheetViews>
  <sheetFormatPr defaultRowHeight="15" x14ac:dyDescent="0.25"/>
  <cols>
    <col min="1" max="1" width="11.5703125" bestFit="1" customWidth="1"/>
    <col min="2" max="17" width="3" customWidth="1"/>
    <col min="32" max="32" width="10" bestFit="1" customWidth="1"/>
  </cols>
  <sheetData>
    <row r="1" spans="1:39" x14ac:dyDescent="0.25">
      <c r="A1" t="s">
        <v>126</v>
      </c>
      <c r="B1" t="s">
        <v>128</v>
      </c>
      <c r="Y1">
        <v>1</v>
      </c>
      <c r="Z1">
        <v>1</v>
      </c>
      <c r="AA1">
        <v>1</v>
      </c>
      <c r="AB1">
        <v>1</v>
      </c>
    </row>
    <row r="2" spans="1:39" x14ac:dyDescent="0.25">
      <c r="A2" t="s">
        <v>127</v>
      </c>
      <c r="B2" t="s">
        <v>129</v>
      </c>
      <c r="Y2">
        <v>1</v>
      </c>
      <c r="Z2">
        <v>0</v>
      </c>
      <c r="AA2">
        <v>1</v>
      </c>
      <c r="AB2">
        <v>1</v>
      </c>
    </row>
    <row r="3" spans="1:39" x14ac:dyDescent="0.25">
      <c r="A3" t="s">
        <v>77</v>
      </c>
      <c r="B3" s="9">
        <v>1</v>
      </c>
      <c r="C3" s="9">
        <f>B3+1</f>
        <v>2</v>
      </c>
      <c r="D3" s="9">
        <f t="shared" ref="D3:Q3" si="0">C3+1</f>
        <v>3</v>
      </c>
      <c r="E3" s="9">
        <f t="shared" si="0"/>
        <v>4</v>
      </c>
      <c r="F3" s="9">
        <f t="shared" si="0"/>
        <v>5</v>
      </c>
      <c r="G3" s="9">
        <f t="shared" si="0"/>
        <v>6</v>
      </c>
      <c r="H3" s="9">
        <f t="shared" si="0"/>
        <v>7</v>
      </c>
      <c r="I3" s="9">
        <f t="shared" si="0"/>
        <v>8</v>
      </c>
      <c r="J3" s="9">
        <f t="shared" si="0"/>
        <v>9</v>
      </c>
      <c r="K3" s="9">
        <f t="shared" si="0"/>
        <v>10</v>
      </c>
      <c r="L3" s="9">
        <f t="shared" si="0"/>
        <v>11</v>
      </c>
      <c r="M3" s="9">
        <f t="shared" si="0"/>
        <v>12</v>
      </c>
      <c r="N3" s="9">
        <f t="shared" si="0"/>
        <v>13</v>
      </c>
      <c r="O3" s="9">
        <f t="shared" si="0"/>
        <v>14</v>
      </c>
      <c r="P3" s="9">
        <f t="shared" si="0"/>
        <v>15</v>
      </c>
      <c r="Q3" s="9">
        <f t="shared" si="0"/>
        <v>16</v>
      </c>
      <c r="T3" s="9">
        <f t="shared" ref="T3:Y3" si="1">U3-1</f>
        <v>20</v>
      </c>
      <c r="U3" s="9">
        <f t="shared" si="1"/>
        <v>21</v>
      </c>
      <c r="V3" s="9">
        <f t="shared" si="1"/>
        <v>22</v>
      </c>
      <c r="W3" s="9">
        <f t="shared" si="1"/>
        <v>23</v>
      </c>
      <c r="X3" s="9">
        <f t="shared" si="1"/>
        <v>24</v>
      </c>
      <c r="Y3" s="9">
        <f t="shared" si="1"/>
        <v>25</v>
      </c>
      <c r="Z3" s="9">
        <f>AA3-1</f>
        <v>26</v>
      </c>
      <c r="AA3" s="9">
        <v>27</v>
      </c>
      <c r="AB3" s="9">
        <f>AA3+1</f>
        <v>28</v>
      </c>
    </row>
    <row r="4" spans="1:39" x14ac:dyDescent="0.25">
      <c r="A4" s="2" t="s">
        <v>126</v>
      </c>
      <c r="B4">
        <f>VALUE(MID($B1,B$3,1))</f>
        <v>1</v>
      </c>
      <c r="C4">
        <f t="shared" ref="C4:Q4" si="2">VALUE(MID($B1,C$3,1))</f>
        <v>0</v>
      </c>
      <c r="D4">
        <f t="shared" si="2"/>
        <v>0</v>
      </c>
      <c r="E4">
        <f t="shared" si="2"/>
        <v>1</v>
      </c>
      <c r="F4">
        <f t="shared" si="2"/>
        <v>1</v>
      </c>
      <c r="G4">
        <f t="shared" si="2"/>
        <v>1</v>
      </c>
      <c r="H4">
        <f t="shared" si="2"/>
        <v>1</v>
      </c>
      <c r="I4">
        <f t="shared" si="2"/>
        <v>0</v>
      </c>
      <c r="J4">
        <f t="shared" si="2"/>
        <v>0</v>
      </c>
      <c r="K4">
        <f t="shared" si="2"/>
        <v>1</v>
      </c>
      <c r="L4">
        <f t="shared" si="2"/>
        <v>0</v>
      </c>
      <c r="M4">
        <f t="shared" si="2"/>
        <v>1</v>
      </c>
      <c r="N4">
        <f t="shared" si="2"/>
        <v>1</v>
      </c>
      <c r="O4">
        <f t="shared" si="2"/>
        <v>0</v>
      </c>
      <c r="P4">
        <f t="shared" si="2"/>
        <v>1</v>
      </c>
      <c r="Q4">
        <f t="shared" si="2"/>
        <v>1</v>
      </c>
      <c r="W4" s="23" t="s">
        <v>143</v>
      </c>
    </row>
    <row r="5" spans="1:39" x14ac:dyDescent="0.25">
      <c r="A5" s="2" t="s">
        <v>127</v>
      </c>
      <c r="B5">
        <f t="shared" ref="B5:Q5" si="3">VALUE(MID($B2,B$3,1))</f>
        <v>1</v>
      </c>
      <c r="C5">
        <f t="shared" si="3"/>
        <v>1</v>
      </c>
      <c r="D5">
        <f t="shared" si="3"/>
        <v>0</v>
      </c>
      <c r="E5">
        <f t="shared" si="3"/>
        <v>0</v>
      </c>
      <c r="F5">
        <f t="shared" si="3"/>
        <v>0</v>
      </c>
      <c r="G5">
        <f t="shared" si="3"/>
        <v>0</v>
      </c>
      <c r="H5">
        <f t="shared" si="3"/>
        <v>0</v>
      </c>
      <c r="I5">
        <f t="shared" si="3"/>
        <v>0</v>
      </c>
      <c r="J5">
        <f t="shared" si="3"/>
        <v>0</v>
      </c>
      <c r="K5">
        <f t="shared" si="3"/>
        <v>1</v>
      </c>
      <c r="L5">
        <f t="shared" si="3"/>
        <v>1</v>
      </c>
      <c r="M5">
        <f t="shared" si="3"/>
        <v>1</v>
      </c>
      <c r="N5">
        <f t="shared" si="3"/>
        <v>0</v>
      </c>
      <c r="O5">
        <f t="shared" si="3"/>
        <v>0</v>
      </c>
      <c r="P5">
        <f t="shared" si="3"/>
        <v>0</v>
      </c>
      <c r="Q5">
        <f t="shared" si="3"/>
        <v>1</v>
      </c>
      <c r="Y5">
        <f ca="1">AJ5</f>
        <v>0</v>
      </c>
      <c r="Z5">
        <f t="shared" ref="Z5:Z6" ca="1" si="4">AK5</f>
        <v>1</v>
      </c>
      <c r="AA5">
        <f t="shared" ref="AA5:AA6" ca="1" si="5">AL5</f>
        <v>1</v>
      </c>
      <c r="AB5">
        <f t="shared" ref="AB5:AB6" ca="1" si="6">AM5</f>
        <v>1</v>
      </c>
      <c r="AF5" t="str">
        <f ca="1">_xlfn.CONCAT(X5:AB5)</f>
        <v>0111</v>
      </c>
      <c r="AG5">
        <f ca="1">BIN2DEC(AF5)</f>
        <v>7</v>
      </c>
      <c r="AJ5">
        <f ca="1">ROUND(RAND(),0)</f>
        <v>0</v>
      </c>
      <c r="AK5">
        <f t="shared" ref="AK5:AM6" ca="1" si="7">ROUND(RAND(),0)</f>
        <v>1</v>
      </c>
      <c r="AL5">
        <f t="shared" ca="1" si="7"/>
        <v>1</v>
      </c>
      <c r="AM5">
        <f t="shared" ca="1" si="7"/>
        <v>1</v>
      </c>
    </row>
    <row r="6" spans="1:39" x14ac:dyDescent="0.25">
      <c r="A6" t="s">
        <v>27</v>
      </c>
      <c r="W6" s="18"/>
      <c r="X6" s="18"/>
      <c r="Y6" s="18">
        <f t="shared" ref="Y6" ca="1" si="8">AJ6</f>
        <v>1</v>
      </c>
      <c r="Z6" s="18">
        <f t="shared" ca="1" si="4"/>
        <v>0</v>
      </c>
      <c r="AA6" s="18">
        <f t="shared" ca="1" si="5"/>
        <v>0</v>
      </c>
      <c r="AB6" s="18">
        <f t="shared" ca="1" si="6"/>
        <v>0</v>
      </c>
      <c r="AC6" s="18"/>
      <c r="AD6" s="18"/>
      <c r="AF6" t="str">
        <f ca="1">_xlfn.CONCAT(X6:AB6)</f>
        <v>1000</v>
      </c>
      <c r="AG6">
        <f ca="1">BIN2DEC(AF6)</f>
        <v>8</v>
      </c>
      <c r="AJ6">
        <f t="shared" ref="AJ6" ca="1" si="9">ROUND(RAND(),0)</f>
        <v>1</v>
      </c>
      <c r="AK6">
        <f t="shared" ca="1" si="7"/>
        <v>0</v>
      </c>
      <c r="AL6">
        <f t="shared" ca="1" si="7"/>
        <v>0</v>
      </c>
      <c r="AM6">
        <f t="shared" ca="1" si="7"/>
        <v>0</v>
      </c>
    </row>
    <row r="7" spans="1:39" x14ac:dyDescent="0.25">
      <c r="A7" t="s">
        <v>131</v>
      </c>
      <c r="B7">
        <f t="shared" ref="B7:P7" si="10">_xlfn.BITXOR(_xlfn.BITXOR(B4,B5),B6)</f>
        <v>0</v>
      </c>
      <c r="C7">
        <f t="shared" si="10"/>
        <v>1</v>
      </c>
      <c r="D7">
        <f t="shared" si="10"/>
        <v>0</v>
      </c>
      <c r="E7">
        <f t="shared" si="10"/>
        <v>1</v>
      </c>
      <c r="F7">
        <f t="shared" si="10"/>
        <v>1</v>
      </c>
      <c r="G7">
        <f t="shared" si="10"/>
        <v>1</v>
      </c>
      <c r="H7">
        <f t="shared" si="10"/>
        <v>1</v>
      </c>
      <c r="I7">
        <f t="shared" si="10"/>
        <v>0</v>
      </c>
      <c r="J7">
        <f t="shared" si="10"/>
        <v>0</v>
      </c>
      <c r="K7">
        <f t="shared" si="10"/>
        <v>0</v>
      </c>
      <c r="L7">
        <f t="shared" si="10"/>
        <v>1</v>
      </c>
      <c r="M7">
        <f t="shared" si="10"/>
        <v>0</v>
      </c>
      <c r="N7">
        <f t="shared" si="10"/>
        <v>1</v>
      </c>
      <c r="O7">
        <f t="shared" si="10"/>
        <v>0</v>
      </c>
      <c r="P7">
        <f t="shared" si="10"/>
        <v>1</v>
      </c>
      <c r="Q7">
        <f>_xlfn.BITXOR(_xlfn.BITXOR(Q4,Q5),Q6)</f>
        <v>0</v>
      </c>
      <c r="Y7">
        <f ca="1">AB6*Y5</f>
        <v>0</v>
      </c>
      <c r="Z7">
        <f ca="1">AB6*Z5</f>
        <v>0</v>
      </c>
      <c r="AA7">
        <f ca="1">AB6*AA5</f>
        <v>0</v>
      </c>
      <c r="AB7">
        <f ca="1">AB6*AB5</f>
        <v>0</v>
      </c>
      <c r="AF7" t="str">
        <f ca="1">DEC2BIN(AG7)</f>
        <v>111000</v>
      </c>
      <c r="AG7">
        <f ca="1">AG5*AG6</f>
        <v>56</v>
      </c>
    </row>
    <row r="8" spans="1:39" x14ac:dyDescent="0.25">
      <c r="X8">
        <f ca="1">AA6*Y5</f>
        <v>0</v>
      </c>
      <c r="Y8">
        <f ca="1">AA6*Z5</f>
        <v>0</v>
      </c>
      <c r="Z8">
        <f ca="1">AA6*AA5</f>
        <v>0</v>
      </c>
      <c r="AA8">
        <f ca="1">AA6*AB5</f>
        <v>0</v>
      </c>
    </row>
    <row r="9" spans="1:39" x14ac:dyDescent="0.25">
      <c r="W9">
        <f ca="1">$Z$6*Y5</f>
        <v>0</v>
      </c>
      <c r="X9">
        <f ca="1">$Z$6*Z5</f>
        <v>0</v>
      </c>
      <c r="Y9">
        <f ca="1">$Z$6*AA5</f>
        <v>0</v>
      </c>
      <c r="Z9">
        <f ca="1">$Z$6*AB5</f>
        <v>0</v>
      </c>
    </row>
    <row r="10" spans="1:39" x14ac:dyDescent="0.25">
      <c r="V10" s="18">
        <f ca="1">Y6*Y5</f>
        <v>0</v>
      </c>
      <c r="W10" s="18">
        <f ca="1">Y6*Z5</f>
        <v>1</v>
      </c>
      <c r="X10" s="18">
        <f ca="1">Y6*AA5</f>
        <v>1</v>
      </c>
      <c r="Y10" s="18">
        <f ca="1">Y6*AB5</f>
        <v>1</v>
      </c>
      <c r="Z10" s="18"/>
      <c r="AA10" s="18"/>
      <c r="AB10" s="18"/>
      <c r="AC10" s="18"/>
      <c r="AD10" s="18"/>
    </row>
    <row r="11" spans="1:39" x14ac:dyDescent="0.25">
      <c r="V11">
        <f ca="1">SUM(V7:V10)</f>
        <v>0</v>
      </c>
      <c r="W11">
        <f t="shared" ref="W11:AA11" ca="1" si="11">SUM(W7:W10)</f>
        <v>1</v>
      </c>
      <c r="X11">
        <f t="shared" ca="1" si="11"/>
        <v>1</v>
      </c>
      <c r="Y11">
        <f t="shared" ca="1" si="11"/>
        <v>1</v>
      </c>
      <c r="Z11">
        <f t="shared" ca="1" si="11"/>
        <v>0</v>
      </c>
      <c r="AA11">
        <f t="shared" ca="1" si="11"/>
        <v>0</v>
      </c>
      <c r="AB11">
        <f ca="1">SUM(AB7:AB10)</f>
        <v>0</v>
      </c>
      <c r="AD11" s="2" t="s">
        <v>139</v>
      </c>
    </row>
    <row r="12" spans="1:39" x14ac:dyDescent="0.25">
      <c r="U12">
        <v>0</v>
      </c>
      <c r="V12">
        <v>0</v>
      </c>
      <c r="W12">
        <v>0</v>
      </c>
      <c r="X12">
        <v>0</v>
      </c>
      <c r="Y12">
        <v>0</v>
      </c>
      <c r="Z12">
        <v>0</v>
      </c>
      <c r="AA12">
        <v>0</v>
      </c>
      <c r="AB12">
        <v>0</v>
      </c>
      <c r="AD12" t="s">
        <v>134</v>
      </c>
    </row>
    <row r="13" spans="1:39" x14ac:dyDescent="0.25">
      <c r="U13">
        <v>0</v>
      </c>
      <c r="V13">
        <v>0</v>
      </c>
      <c r="W13">
        <v>1</v>
      </c>
      <c r="X13">
        <v>1</v>
      </c>
      <c r="Y13">
        <v>1</v>
      </c>
      <c r="Z13">
        <v>0</v>
      </c>
      <c r="AA13">
        <v>0</v>
      </c>
      <c r="AB13">
        <v>0</v>
      </c>
      <c r="AD13" t="s">
        <v>140</v>
      </c>
      <c r="AF13" t="str">
        <f>_xlfn.CONCAT(U13:AB13)</f>
        <v>00111000</v>
      </c>
      <c r="AG13">
        <f>BIN2DEC(AF13)</f>
        <v>56</v>
      </c>
    </row>
    <row r="15" spans="1:39" x14ac:dyDescent="0.25">
      <c r="V15">
        <f t="shared" ref="V15:X15" ca="1" si="12">$AB$6*V5+$AA$6*W5+$Z$6*X5+$Y$6*Y5</f>
        <v>0</v>
      </c>
      <c r="W15">
        <f t="shared" ca="1" si="12"/>
        <v>1</v>
      </c>
      <c r="X15">
        <f ca="1">$AB$6*X5+$AA$6*Y5+$Z$6*Z5+$Y$6*AA5</f>
        <v>1</v>
      </c>
      <c r="Y15">
        <f ca="1">$AB$6*Y5+$AA$6*Z5+$Z$6*AA5+$Y$6*AB5</f>
        <v>1</v>
      </c>
      <c r="Z15">
        <f t="shared" ref="Z15:AB15" ca="1" si="13">$AB$6*Z5+$AA$6*AA5+$Z$6*AB5+$Y$6*AC5</f>
        <v>0</v>
      </c>
      <c r="AA15">
        <f t="shared" ca="1" si="13"/>
        <v>0</v>
      </c>
      <c r="AB15">
        <f t="shared" ca="1" si="13"/>
        <v>0</v>
      </c>
      <c r="AD15" t="s">
        <v>144</v>
      </c>
    </row>
    <row r="16" spans="1:39" x14ac:dyDescent="0.25">
      <c r="T16">
        <f t="shared" ref="T16:AB16" si="14">SUMPRODUCT(T5:W5,T6:W6)</f>
        <v>0</v>
      </c>
      <c r="U16">
        <f t="shared" si="14"/>
        <v>0</v>
      </c>
      <c r="V16">
        <f t="shared" ca="1" si="14"/>
        <v>0</v>
      </c>
      <c r="W16">
        <f t="shared" ca="1" si="14"/>
        <v>0</v>
      </c>
      <c r="X16">
        <f t="shared" ca="1" si="14"/>
        <v>0</v>
      </c>
      <c r="Y16" s="28">
        <f t="shared" ca="1" si="14"/>
        <v>0</v>
      </c>
      <c r="Z16">
        <f t="shared" ca="1" si="14"/>
        <v>0</v>
      </c>
      <c r="AA16" s="28">
        <f t="shared" ca="1" si="14"/>
        <v>0</v>
      </c>
      <c r="AB16">
        <f t="shared" ca="1" si="14"/>
        <v>0</v>
      </c>
      <c r="AD16" t="s">
        <v>142</v>
      </c>
    </row>
    <row r="17" spans="9:35" x14ac:dyDescent="0.25">
      <c r="L17">
        <v>1</v>
      </c>
      <c r="M17">
        <v>1</v>
      </c>
      <c r="N17">
        <v>1</v>
      </c>
      <c r="O17">
        <v>1</v>
      </c>
      <c r="T17">
        <f t="shared" ref="T17:AA17" ca="1" si="15">$AB$6*T5+$AA$6*U5+$Z$6*V5+$Y$6*W5</f>
        <v>0</v>
      </c>
      <c r="U17">
        <f t="shared" ca="1" si="15"/>
        <v>0</v>
      </c>
      <c r="V17">
        <f t="shared" ca="1" si="15"/>
        <v>0</v>
      </c>
      <c r="W17">
        <f t="shared" ca="1" si="15"/>
        <v>1</v>
      </c>
      <c r="X17">
        <f t="shared" ca="1" si="15"/>
        <v>1</v>
      </c>
      <c r="Y17">
        <f t="shared" ca="1" si="15"/>
        <v>1</v>
      </c>
      <c r="Z17">
        <f t="shared" ca="1" si="15"/>
        <v>0</v>
      </c>
      <c r="AA17">
        <f t="shared" ca="1" si="15"/>
        <v>0</v>
      </c>
      <c r="AB17">
        <f ca="1">$AB$6*AB5+$AA$6*AC5+$Z$6*AD5+$Y$6*AE5</f>
        <v>0</v>
      </c>
      <c r="AD17" s="2" t="s">
        <v>146</v>
      </c>
      <c r="AH17" s="2" t="s">
        <v>145</v>
      </c>
      <c r="AI17" s="2" t="s">
        <v>135</v>
      </c>
    </row>
    <row r="18" spans="9:35" x14ac:dyDescent="0.25">
      <c r="L18">
        <v>1</v>
      </c>
      <c r="M18">
        <v>0</v>
      </c>
      <c r="N18">
        <v>1</v>
      </c>
      <c r="O18">
        <v>1</v>
      </c>
      <c r="T18">
        <f t="shared" ref="T18:AA18" ca="1" si="16">ROUNDDOWN((T17+U18)/2,0)</f>
        <v>0</v>
      </c>
      <c r="U18">
        <f t="shared" ca="1" si="16"/>
        <v>0</v>
      </c>
      <c r="V18">
        <f t="shared" ca="1" si="16"/>
        <v>0</v>
      </c>
      <c r="W18">
        <f t="shared" ca="1" si="16"/>
        <v>0</v>
      </c>
      <c r="X18">
        <f t="shared" ca="1" si="16"/>
        <v>0</v>
      </c>
      <c r="Y18">
        <f t="shared" ca="1" si="16"/>
        <v>0</v>
      </c>
      <c r="Z18">
        <f t="shared" ca="1" si="16"/>
        <v>0</v>
      </c>
      <c r="AA18">
        <f t="shared" ca="1" si="16"/>
        <v>0</v>
      </c>
      <c r="AB18">
        <f ca="1">ROUNDDOWN((AB17+AC18)/2,0)</f>
        <v>0</v>
      </c>
      <c r="AD18" s="2" t="s">
        <v>132</v>
      </c>
    </row>
    <row r="19" spans="9:35" x14ac:dyDescent="0.25">
      <c r="I19">
        <f t="shared" ref="I19:O19" si="17">SUMPRODUCT(I17:L17,I18:L18)</f>
        <v>1</v>
      </c>
      <c r="J19">
        <f t="shared" si="17"/>
        <v>1</v>
      </c>
      <c r="K19">
        <f t="shared" si="17"/>
        <v>2</v>
      </c>
      <c r="L19">
        <f t="shared" si="17"/>
        <v>3</v>
      </c>
      <c r="M19">
        <f t="shared" si="17"/>
        <v>2</v>
      </c>
      <c r="N19">
        <f t="shared" si="17"/>
        <v>2</v>
      </c>
      <c r="O19">
        <f t="shared" si="17"/>
        <v>1</v>
      </c>
      <c r="T19">
        <f t="shared" ref="T19:AA19" ca="1" si="18">MOD(T17+U18,2)</f>
        <v>0</v>
      </c>
      <c r="U19">
        <f t="shared" ca="1" si="18"/>
        <v>0</v>
      </c>
      <c r="V19">
        <f t="shared" ca="1" si="18"/>
        <v>0</v>
      </c>
      <c r="W19">
        <f t="shared" ca="1" si="18"/>
        <v>1</v>
      </c>
      <c r="X19">
        <f t="shared" ca="1" si="18"/>
        <v>1</v>
      </c>
      <c r="Y19">
        <f t="shared" ca="1" si="18"/>
        <v>1</v>
      </c>
      <c r="Z19">
        <f t="shared" ca="1" si="18"/>
        <v>0</v>
      </c>
      <c r="AA19">
        <f t="shared" ca="1" si="18"/>
        <v>0</v>
      </c>
      <c r="AB19">
        <f ca="1">MOD(AB17+AC18,2)</f>
        <v>0</v>
      </c>
      <c r="AD19" t="s">
        <v>133</v>
      </c>
      <c r="AF19" t="str">
        <f ca="1">_xlfn.CONCAT(T19:AB19)</f>
        <v>000111000</v>
      </c>
      <c r="AG19">
        <f ca="1">BIN2DEC(AF19)</f>
        <v>56</v>
      </c>
    </row>
    <row r="20" spans="9:35" x14ac:dyDescent="0.25">
      <c r="K20">
        <v>1</v>
      </c>
      <c r="L20">
        <v>1</v>
      </c>
      <c r="M20">
        <v>1</v>
      </c>
      <c r="N20">
        <v>1</v>
      </c>
      <c r="AA20" s="2"/>
    </row>
    <row r="21" spans="9:35" x14ac:dyDescent="0.25">
      <c r="I21">
        <v>1</v>
      </c>
      <c r="J21">
        <v>1</v>
      </c>
      <c r="K21">
        <v>1</v>
      </c>
      <c r="L21">
        <v>1</v>
      </c>
      <c r="AA21" s="2"/>
    </row>
    <row r="22" spans="9:35" x14ac:dyDescent="0.25">
      <c r="AB22">
        <f ca="1">LEN(_xlfn.CONCAT(X5:AB5))-FIND(1,_xlfn.CONCAT(X5:AB5))+1</f>
        <v>3</v>
      </c>
      <c r="AC22" t="s">
        <v>136</v>
      </c>
    </row>
    <row r="23" spans="9:35" x14ac:dyDescent="0.25">
      <c r="AB23">
        <f ca="1">LEN(_xlfn.CONCAT(X6:AB6))-FIND(1,_xlfn.CONCAT(X6:AB6))+1</f>
        <v>4</v>
      </c>
      <c r="AC23" s="2" t="s">
        <v>137</v>
      </c>
    </row>
    <row r="24" spans="9:35" x14ac:dyDescent="0.25">
      <c r="AB24">
        <f ca="1">MAX(AB22,AB23)</f>
        <v>4</v>
      </c>
      <c r="AC24" t="s">
        <v>138</v>
      </c>
    </row>
    <row r="26" spans="9:35" x14ac:dyDescent="0.25">
      <c r="Z26" s="2"/>
    </row>
    <row r="27" spans="9:35" x14ac:dyDescent="0.25">
      <c r="AA27" s="2"/>
    </row>
    <row r="28" spans="9:35" x14ac:dyDescent="0.25">
      <c r="V28">
        <v>1</v>
      </c>
      <c r="W28">
        <v>2</v>
      </c>
      <c r="X28">
        <v>3</v>
      </c>
      <c r="Y28">
        <v>4</v>
      </c>
    </row>
    <row r="29" spans="9:35" x14ac:dyDescent="0.25">
      <c r="V29">
        <v>6</v>
      </c>
      <c r="W29">
        <v>7</v>
      </c>
      <c r="X29">
        <v>8</v>
      </c>
      <c r="Y29">
        <v>9</v>
      </c>
    </row>
    <row r="30" spans="9:35" x14ac:dyDescent="0.25">
      <c r="AA30">
        <v>24</v>
      </c>
    </row>
    <row r="31" spans="9:35" x14ac:dyDescent="0.25">
      <c r="X31" s="27">
        <f ca="1">SUMPRODUCT(X28:AA28,INDIRECT(ADDRESS(27,AA30)&amp;":"&amp;ADDRESS(27,$AA$31)))</f>
        <v>0</v>
      </c>
      <c r="AA31">
        <v>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83D4F-F189-4AB8-9A7B-4FE3962B69DD}">
  <dimension ref="A1:AM31"/>
  <sheetViews>
    <sheetView workbookViewId="0"/>
  </sheetViews>
  <sheetFormatPr defaultRowHeight="15" x14ac:dyDescent="0.25"/>
  <cols>
    <col min="1" max="1" width="11.5703125" bestFit="1" customWidth="1"/>
    <col min="2" max="17" width="3" customWidth="1"/>
    <col min="32" max="32" width="10" bestFit="1" customWidth="1"/>
  </cols>
  <sheetData>
    <row r="1" spans="1:39" x14ac:dyDescent="0.25">
      <c r="A1" t="s">
        <v>126</v>
      </c>
      <c r="B1" t="s">
        <v>128</v>
      </c>
      <c r="Y1">
        <v>1</v>
      </c>
      <c r="Z1">
        <v>1</v>
      </c>
      <c r="AA1">
        <v>1</v>
      </c>
      <c r="AB1">
        <v>1</v>
      </c>
    </row>
    <row r="2" spans="1:39" x14ac:dyDescent="0.25">
      <c r="A2" t="s">
        <v>127</v>
      </c>
      <c r="B2" t="s">
        <v>129</v>
      </c>
      <c r="Y2">
        <v>1</v>
      </c>
      <c r="Z2">
        <v>0</v>
      </c>
      <c r="AA2">
        <v>1</v>
      </c>
      <c r="AB2">
        <v>1</v>
      </c>
    </row>
    <row r="3" spans="1:39" x14ac:dyDescent="0.25">
      <c r="A3" t="s">
        <v>77</v>
      </c>
      <c r="B3" s="9">
        <v>1</v>
      </c>
      <c r="C3" s="9">
        <f>B3+1</f>
        <v>2</v>
      </c>
      <c r="D3" s="9">
        <f t="shared" ref="D3:Q3" si="0">C3+1</f>
        <v>3</v>
      </c>
      <c r="E3" s="9">
        <f t="shared" si="0"/>
        <v>4</v>
      </c>
      <c r="F3" s="9">
        <f t="shared" si="0"/>
        <v>5</v>
      </c>
      <c r="G3" s="9">
        <f t="shared" si="0"/>
        <v>6</v>
      </c>
      <c r="H3" s="9">
        <f t="shared" si="0"/>
        <v>7</v>
      </c>
      <c r="I3" s="9">
        <f t="shared" si="0"/>
        <v>8</v>
      </c>
      <c r="J3" s="9">
        <f t="shared" si="0"/>
        <v>9</v>
      </c>
      <c r="K3" s="9">
        <f t="shared" si="0"/>
        <v>10</v>
      </c>
      <c r="L3" s="9">
        <f t="shared" si="0"/>
        <v>11</v>
      </c>
      <c r="M3" s="9">
        <f t="shared" si="0"/>
        <v>12</v>
      </c>
      <c r="N3" s="9">
        <f t="shared" si="0"/>
        <v>13</v>
      </c>
      <c r="O3" s="9">
        <f t="shared" si="0"/>
        <v>14</v>
      </c>
      <c r="P3" s="9">
        <f t="shared" si="0"/>
        <v>15</v>
      </c>
      <c r="Q3" s="9">
        <f t="shared" si="0"/>
        <v>16</v>
      </c>
      <c r="T3" s="9">
        <f t="shared" ref="T3:Y3" si="1">U3-1</f>
        <v>20</v>
      </c>
      <c r="U3" s="9">
        <f t="shared" si="1"/>
        <v>21</v>
      </c>
      <c r="V3" s="9">
        <f t="shared" si="1"/>
        <v>22</v>
      </c>
      <c r="W3" s="9">
        <f t="shared" si="1"/>
        <v>23</v>
      </c>
      <c r="X3" s="9">
        <f t="shared" si="1"/>
        <v>24</v>
      </c>
      <c r="Y3" s="9">
        <f t="shared" si="1"/>
        <v>25</v>
      </c>
      <c r="Z3" s="9">
        <f>AA3-1</f>
        <v>26</v>
      </c>
      <c r="AA3" s="9">
        <v>27</v>
      </c>
      <c r="AB3" s="9">
        <f>AA3+1</f>
        <v>28</v>
      </c>
    </row>
    <row r="4" spans="1:39" x14ac:dyDescent="0.25">
      <c r="A4" s="2" t="s">
        <v>126</v>
      </c>
      <c r="B4">
        <f>VALUE(MID($B1,B$3,1))</f>
        <v>1</v>
      </c>
      <c r="C4">
        <f t="shared" ref="C4:Q4" si="2">VALUE(MID($B1,C$3,1))</f>
        <v>0</v>
      </c>
      <c r="D4">
        <f t="shared" si="2"/>
        <v>0</v>
      </c>
      <c r="E4">
        <f t="shared" si="2"/>
        <v>1</v>
      </c>
      <c r="F4">
        <f t="shared" si="2"/>
        <v>1</v>
      </c>
      <c r="G4">
        <f t="shared" si="2"/>
        <v>1</v>
      </c>
      <c r="H4">
        <f t="shared" si="2"/>
        <v>1</v>
      </c>
      <c r="I4">
        <f t="shared" si="2"/>
        <v>0</v>
      </c>
      <c r="J4">
        <f t="shared" si="2"/>
        <v>0</v>
      </c>
      <c r="K4">
        <f t="shared" si="2"/>
        <v>1</v>
      </c>
      <c r="L4">
        <f t="shared" si="2"/>
        <v>0</v>
      </c>
      <c r="M4">
        <f t="shared" si="2"/>
        <v>1</v>
      </c>
      <c r="N4">
        <f t="shared" si="2"/>
        <v>1</v>
      </c>
      <c r="O4">
        <f t="shared" si="2"/>
        <v>0</v>
      </c>
      <c r="P4">
        <f t="shared" si="2"/>
        <v>1</v>
      </c>
      <c r="Q4">
        <f t="shared" si="2"/>
        <v>1</v>
      </c>
      <c r="W4" s="23" t="s">
        <v>143</v>
      </c>
    </row>
    <row r="5" spans="1:39" x14ac:dyDescent="0.25">
      <c r="A5" s="2" t="s">
        <v>127</v>
      </c>
      <c r="B5">
        <f t="shared" ref="B5:Q5" si="3">VALUE(MID($B2,B$3,1))</f>
        <v>1</v>
      </c>
      <c r="C5">
        <f t="shared" si="3"/>
        <v>1</v>
      </c>
      <c r="D5">
        <f t="shared" si="3"/>
        <v>0</v>
      </c>
      <c r="E5">
        <f t="shared" si="3"/>
        <v>0</v>
      </c>
      <c r="F5">
        <f t="shared" si="3"/>
        <v>0</v>
      </c>
      <c r="G5">
        <f t="shared" si="3"/>
        <v>0</v>
      </c>
      <c r="H5">
        <f t="shared" si="3"/>
        <v>0</v>
      </c>
      <c r="I5">
        <f t="shared" si="3"/>
        <v>0</v>
      </c>
      <c r="J5">
        <f t="shared" si="3"/>
        <v>0</v>
      </c>
      <c r="K5">
        <f t="shared" si="3"/>
        <v>1</v>
      </c>
      <c r="L5">
        <f t="shared" si="3"/>
        <v>1</v>
      </c>
      <c r="M5">
        <f t="shared" si="3"/>
        <v>1</v>
      </c>
      <c r="N5">
        <f t="shared" si="3"/>
        <v>0</v>
      </c>
      <c r="O5">
        <f t="shared" si="3"/>
        <v>0</v>
      </c>
      <c r="P5">
        <f t="shared" si="3"/>
        <v>0</v>
      </c>
      <c r="Q5">
        <f t="shared" si="3"/>
        <v>1</v>
      </c>
      <c r="Y5">
        <v>0</v>
      </c>
      <c r="Z5">
        <v>1</v>
      </c>
      <c r="AA5">
        <v>1</v>
      </c>
      <c r="AB5">
        <v>1</v>
      </c>
      <c r="AF5" t="str">
        <f>_xlfn.CONCAT(X5:AB5)</f>
        <v>0111</v>
      </c>
      <c r="AG5">
        <f>BIN2DEC(AF5)</f>
        <v>7</v>
      </c>
      <c r="AJ5">
        <f ca="1">ROUND(RAND(),0)</f>
        <v>0</v>
      </c>
      <c r="AK5">
        <f t="shared" ref="AK5:AM6" ca="1" si="4">ROUND(RAND(),0)</f>
        <v>0</v>
      </c>
      <c r="AL5">
        <f t="shared" ca="1" si="4"/>
        <v>1</v>
      </c>
      <c r="AM5">
        <f t="shared" ca="1" si="4"/>
        <v>0</v>
      </c>
    </row>
    <row r="6" spans="1:39" x14ac:dyDescent="0.25">
      <c r="A6" t="s">
        <v>27</v>
      </c>
      <c r="W6" s="18"/>
      <c r="X6" s="18"/>
      <c r="Y6" s="18">
        <v>1</v>
      </c>
      <c r="Z6" s="18">
        <v>0</v>
      </c>
      <c r="AA6" s="18">
        <v>0</v>
      </c>
      <c r="AB6" s="18">
        <v>0</v>
      </c>
      <c r="AC6" s="18"/>
      <c r="AD6" s="18"/>
      <c r="AF6" t="str">
        <f>_xlfn.CONCAT(X6:AB6)</f>
        <v>1000</v>
      </c>
      <c r="AG6">
        <f>BIN2DEC(AF6)</f>
        <v>8</v>
      </c>
      <c r="AJ6">
        <f t="shared" ref="AJ6" ca="1" si="5">ROUND(RAND(),0)</f>
        <v>1</v>
      </c>
      <c r="AK6">
        <f t="shared" ca="1" si="4"/>
        <v>1</v>
      </c>
      <c r="AL6">
        <f t="shared" ca="1" si="4"/>
        <v>1</v>
      </c>
      <c r="AM6">
        <f t="shared" ca="1" si="4"/>
        <v>0</v>
      </c>
    </row>
    <row r="7" spans="1:39" x14ac:dyDescent="0.25">
      <c r="A7" t="s">
        <v>131</v>
      </c>
      <c r="B7">
        <f t="shared" ref="B7:P7" si="6">_xlfn.BITXOR(_xlfn.BITXOR(B4,B5),B6)</f>
        <v>0</v>
      </c>
      <c r="C7">
        <f t="shared" si="6"/>
        <v>1</v>
      </c>
      <c r="D7">
        <f t="shared" si="6"/>
        <v>0</v>
      </c>
      <c r="E7">
        <f t="shared" si="6"/>
        <v>1</v>
      </c>
      <c r="F7">
        <f t="shared" si="6"/>
        <v>1</v>
      </c>
      <c r="G7">
        <f t="shared" si="6"/>
        <v>1</v>
      </c>
      <c r="H7">
        <f t="shared" si="6"/>
        <v>1</v>
      </c>
      <c r="I7">
        <f t="shared" si="6"/>
        <v>0</v>
      </c>
      <c r="J7">
        <f t="shared" si="6"/>
        <v>0</v>
      </c>
      <c r="K7">
        <f t="shared" si="6"/>
        <v>0</v>
      </c>
      <c r="L7">
        <f t="shared" si="6"/>
        <v>1</v>
      </c>
      <c r="M7">
        <f t="shared" si="6"/>
        <v>0</v>
      </c>
      <c r="N7">
        <f t="shared" si="6"/>
        <v>1</v>
      </c>
      <c r="O7">
        <f t="shared" si="6"/>
        <v>0</v>
      </c>
      <c r="P7">
        <f t="shared" si="6"/>
        <v>1</v>
      </c>
      <c r="Q7">
        <f>_xlfn.BITXOR(_xlfn.BITXOR(Q4,Q5),Q6)</f>
        <v>0</v>
      </c>
      <c r="Y7">
        <f>AB6*Y5</f>
        <v>0</v>
      </c>
      <c r="Z7">
        <f>AB6*Z5</f>
        <v>0</v>
      </c>
      <c r="AA7">
        <f>AB6*AA5</f>
        <v>0</v>
      </c>
      <c r="AB7">
        <f>AB6*AB5</f>
        <v>0</v>
      </c>
      <c r="AF7" t="str">
        <f>DEC2BIN(AG7)</f>
        <v>111000</v>
      </c>
      <c r="AG7">
        <f>AG5*AG6</f>
        <v>56</v>
      </c>
    </row>
    <row r="8" spans="1:39" x14ac:dyDescent="0.25">
      <c r="X8">
        <f>AA6*Y5</f>
        <v>0</v>
      </c>
      <c r="Y8">
        <f>AA6*Z5</f>
        <v>0</v>
      </c>
      <c r="Z8">
        <f>AA6*AA5</f>
        <v>0</v>
      </c>
      <c r="AA8">
        <f>AA6*AB5</f>
        <v>0</v>
      </c>
    </row>
    <row r="9" spans="1:39" x14ac:dyDescent="0.25">
      <c r="W9">
        <f>$Z$6*Y5</f>
        <v>0</v>
      </c>
      <c r="X9">
        <f>$Z$6*Z5</f>
        <v>0</v>
      </c>
      <c r="Y9">
        <f>$Z$6*AA5</f>
        <v>0</v>
      </c>
      <c r="Z9">
        <f>$Z$6*AB5</f>
        <v>0</v>
      </c>
    </row>
    <row r="10" spans="1:39" x14ac:dyDescent="0.25">
      <c r="V10" s="18">
        <f>Y6*Y5</f>
        <v>0</v>
      </c>
      <c r="W10" s="18">
        <f>Y6*Z5</f>
        <v>1</v>
      </c>
      <c r="X10" s="18">
        <f>Y6*AA5</f>
        <v>1</v>
      </c>
      <c r="Y10" s="18">
        <f>Y6*AB5</f>
        <v>1</v>
      </c>
      <c r="Z10" s="18"/>
      <c r="AA10" s="18"/>
      <c r="AB10" s="18"/>
      <c r="AC10" s="18"/>
      <c r="AD10" s="18"/>
    </row>
    <row r="11" spans="1:39" x14ac:dyDescent="0.25">
      <c r="V11">
        <f>SUM(V7:V10)</f>
        <v>0</v>
      </c>
      <c r="W11">
        <f t="shared" ref="W11:AA11" si="7">SUM(W7:W10)</f>
        <v>1</v>
      </c>
      <c r="X11">
        <f t="shared" si="7"/>
        <v>1</v>
      </c>
      <c r="Y11">
        <f t="shared" si="7"/>
        <v>1</v>
      </c>
      <c r="Z11">
        <f t="shared" si="7"/>
        <v>0</v>
      </c>
      <c r="AA11">
        <f t="shared" si="7"/>
        <v>0</v>
      </c>
      <c r="AB11">
        <f>SUM(AB7:AB10)</f>
        <v>0</v>
      </c>
      <c r="AD11" s="2" t="s">
        <v>139</v>
      </c>
    </row>
    <row r="12" spans="1:39" x14ac:dyDescent="0.25">
      <c r="U12">
        <v>0</v>
      </c>
      <c r="V12">
        <v>1</v>
      </c>
      <c r="W12">
        <v>1</v>
      </c>
      <c r="X12">
        <v>1</v>
      </c>
      <c r="Y12">
        <v>1</v>
      </c>
      <c r="Z12">
        <v>1</v>
      </c>
      <c r="AA12">
        <v>0</v>
      </c>
      <c r="AB12">
        <v>0</v>
      </c>
      <c r="AD12" t="s">
        <v>134</v>
      </c>
    </row>
    <row r="13" spans="1:39" x14ac:dyDescent="0.25">
      <c r="U13">
        <v>1</v>
      </c>
      <c r="V13">
        <v>0</v>
      </c>
      <c r="W13">
        <v>0</v>
      </c>
      <c r="X13">
        <v>1</v>
      </c>
      <c r="Y13">
        <v>1</v>
      </c>
      <c r="Z13">
        <v>0</v>
      </c>
      <c r="AA13">
        <v>1</v>
      </c>
      <c r="AB13">
        <v>0</v>
      </c>
      <c r="AD13" t="s">
        <v>140</v>
      </c>
      <c r="AF13" t="str">
        <f>_xlfn.CONCAT(U13:AB13)</f>
        <v>10011010</v>
      </c>
      <c r="AG13">
        <f>BIN2DEC(AF13)</f>
        <v>154</v>
      </c>
    </row>
    <row r="16" spans="1:39" x14ac:dyDescent="0.25">
      <c r="T16">
        <f t="shared" ref="T16:AA16" si="8">SUMPRODUCT(T5:W5,T6:W6)</f>
        <v>0</v>
      </c>
      <c r="U16">
        <f t="shared" si="8"/>
        <v>0</v>
      </c>
      <c r="V16">
        <f t="shared" si="8"/>
        <v>0</v>
      </c>
      <c r="W16">
        <f t="shared" si="8"/>
        <v>0</v>
      </c>
      <c r="X16">
        <f t="shared" si="8"/>
        <v>0</v>
      </c>
      <c r="Y16" s="28">
        <f t="shared" si="8"/>
        <v>0</v>
      </c>
      <c r="Z16">
        <f t="shared" si="8"/>
        <v>0</v>
      </c>
      <c r="AA16" s="28">
        <f t="shared" si="8"/>
        <v>0</v>
      </c>
      <c r="AB16">
        <f>SUMPRODUCT(AB5:AE5,AB6:AE6)</f>
        <v>0</v>
      </c>
      <c r="AD16" t="s">
        <v>142</v>
      </c>
    </row>
    <row r="17" spans="9:35" x14ac:dyDescent="0.25">
      <c r="L17">
        <v>1</v>
      </c>
      <c r="M17">
        <v>1</v>
      </c>
      <c r="N17">
        <v>1</v>
      </c>
      <c r="O17">
        <v>1</v>
      </c>
      <c r="T17">
        <f t="shared" ref="T17:Y17" ca="1" si="9">SUMPRODUCT(INDIRECT(ADDRESS(5,T3)&amp;":"&amp;ADDRESS(5,(T3+$AB$24-1))),INDIRECT(ADDRESS(6,T3)&amp;":"&amp;ADDRESS(6,(T3+$AB$24-1))))</f>
        <v>0</v>
      </c>
      <c r="U17">
        <f t="shared" ca="1" si="9"/>
        <v>0</v>
      </c>
      <c r="V17">
        <f t="shared" ca="1" si="9"/>
        <v>0</v>
      </c>
      <c r="W17">
        <f t="shared" ca="1" si="9"/>
        <v>0</v>
      </c>
      <c r="X17">
        <f t="shared" ca="1" si="9"/>
        <v>0</v>
      </c>
      <c r="Y17">
        <f t="shared" ca="1" si="9"/>
        <v>0</v>
      </c>
      <c r="Z17">
        <f ca="1">SUMPRODUCT(INDIRECT(ADDRESS(5,Z3)&amp;":"&amp;ADDRESS(5,(Z3+$AB$24-1))),INDIRECT(ADDRESS(6,Z3)&amp;":"&amp;ADDRESS(6,(Z3+$AB$24-1))))</f>
        <v>0</v>
      </c>
      <c r="AA17">
        <f ca="1">SUMPRODUCT(INDIRECT(ADDRESS(5,AA3)&amp;":"&amp;ADDRESS(5,(AA3+$AB$24-1))),INDIRECT(ADDRESS(6,AA3)&amp;":"&amp;ADDRESS(6,(AA3+$AB$24-1))))</f>
        <v>0</v>
      </c>
      <c r="AB17">
        <f>SUMPRODUCT(AB5:AD5,AB6:AD6)</f>
        <v>0</v>
      </c>
      <c r="AD17" s="2" t="s">
        <v>141</v>
      </c>
      <c r="AI17" s="2" t="s">
        <v>135</v>
      </c>
    </row>
    <row r="18" spans="9:35" x14ac:dyDescent="0.25">
      <c r="L18">
        <v>1</v>
      </c>
      <c r="M18">
        <v>0</v>
      </c>
      <c r="N18">
        <v>1</v>
      </c>
      <c r="O18">
        <v>1</v>
      </c>
      <c r="T18">
        <f t="shared" ref="T18" ca="1" si="10">ROUNDDOWN((T17+U18)/2,0)</f>
        <v>0</v>
      </c>
      <c r="U18">
        <f t="shared" ref="U18:AA18" ca="1" si="11">ROUNDDOWN((U17+V18)/2,0)</f>
        <v>0</v>
      </c>
      <c r="V18">
        <f t="shared" ca="1" si="11"/>
        <v>0</v>
      </c>
      <c r="W18">
        <f t="shared" ca="1" si="11"/>
        <v>0</v>
      </c>
      <c r="X18">
        <f t="shared" ca="1" si="11"/>
        <v>0</v>
      </c>
      <c r="Y18">
        <f t="shared" ca="1" si="11"/>
        <v>0</v>
      </c>
      <c r="Z18">
        <f t="shared" ca="1" si="11"/>
        <v>0</v>
      </c>
      <c r="AA18">
        <f t="shared" ca="1" si="11"/>
        <v>0</v>
      </c>
      <c r="AB18">
        <f>ROUNDDOWN((AB17+AC18)/2,0)</f>
        <v>0</v>
      </c>
      <c r="AD18" s="2" t="s">
        <v>132</v>
      </c>
    </row>
    <row r="19" spans="9:35" x14ac:dyDescent="0.25">
      <c r="I19">
        <f t="shared" ref="I19:O19" si="12">SUMPRODUCT(I17:L17,I18:L18)</f>
        <v>1</v>
      </c>
      <c r="J19">
        <f t="shared" si="12"/>
        <v>1</v>
      </c>
      <c r="K19">
        <f t="shared" si="12"/>
        <v>2</v>
      </c>
      <c r="L19">
        <f t="shared" si="12"/>
        <v>3</v>
      </c>
      <c r="M19">
        <f t="shared" si="12"/>
        <v>2</v>
      </c>
      <c r="N19">
        <f t="shared" si="12"/>
        <v>2</v>
      </c>
      <c r="O19">
        <f t="shared" si="12"/>
        <v>1</v>
      </c>
      <c r="T19">
        <f t="shared" ref="T19" ca="1" si="13">MOD(T17+U18,2)</f>
        <v>0</v>
      </c>
      <c r="U19">
        <f t="shared" ref="U19:AA19" ca="1" si="14">MOD(U17+V18,2)</f>
        <v>0</v>
      </c>
      <c r="V19">
        <f t="shared" ca="1" si="14"/>
        <v>0</v>
      </c>
      <c r="W19">
        <f t="shared" ca="1" si="14"/>
        <v>0</v>
      </c>
      <c r="X19">
        <f t="shared" ca="1" si="14"/>
        <v>0</v>
      </c>
      <c r="Y19">
        <f t="shared" ca="1" si="14"/>
        <v>0</v>
      </c>
      <c r="Z19">
        <f t="shared" ca="1" si="14"/>
        <v>0</v>
      </c>
      <c r="AA19">
        <f t="shared" ca="1" si="14"/>
        <v>0</v>
      </c>
      <c r="AB19">
        <f>MOD(AB17+AC18,2)</f>
        <v>0</v>
      </c>
      <c r="AD19" t="s">
        <v>133</v>
      </c>
      <c r="AF19" t="str">
        <f ca="1">_xlfn.CONCAT(T19:AB19)</f>
        <v>000000000</v>
      </c>
      <c r="AG19">
        <f ca="1">BIN2DEC(AF19)</f>
        <v>0</v>
      </c>
    </row>
    <row r="20" spans="9:35" x14ac:dyDescent="0.25">
      <c r="K20">
        <v>1</v>
      </c>
      <c r="L20">
        <v>1</v>
      </c>
      <c r="M20">
        <v>1</v>
      </c>
      <c r="N20">
        <v>1</v>
      </c>
      <c r="AA20" s="2"/>
    </row>
    <row r="21" spans="9:35" x14ac:dyDescent="0.25">
      <c r="I21">
        <v>1</v>
      </c>
      <c r="J21">
        <v>1</v>
      </c>
      <c r="K21">
        <v>1</v>
      </c>
      <c r="L21">
        <v>1</v>
      </c>
      <c r="AA21" s="2"/>
    </row>
    <row r="22" spans="9:35" x14ac:dyDescent="0.25">
      <c r="AB22">
        <f>LEN(_xlfn.CONCAT(X5:AB5))-FIND(1,_xlfn.CONCAT(X5:AB5))+1</f>
        <v>3</v>
      </c>
      <c r="AC22" t="s">
        <v>136</v>
      </c>
    </row>
    <row r="23" spans="9:35" x14ac:dyDescent="0.25">
      <c r="AB23">
        <f>LEN(_xlfn.CONCAT(X6:AB6))-FIND(1,_xlfn.CONCAT(X6:AB6))+1</f>
        <v>4</v>
      </c>
      <c r="AC23" s="2" t="s">
        <v>137</v>
      </c>
    </row>
    <row r="24" spans="9:35" x14ac:dyDescent="0.25">
      <c r="AB24">
        <f>MAX(AB22,AB23)</f>
        <v>4</v>
      </c>
      <c r="AC24" t="s">
        <v>138</v>
      </c>
    </row>
    <row r="26" spans="9:35" x14ac:dyDescent="0.25">
      <c r="Z26" s="2"/>
    </row>
    <row r="27" spans="9:35" x14ac:dyDescent="0.25">
      <c r="AA27" s="2"/>
    </row>
    <row r="28" spans="9:35" x14ac:dyDescent="0.25">
      <c r="V28">
        <v>1</v>
      </c>
      <c r="W28">
        <v>2</v>
      </c>
      <c r="X28">
        <v>3</v>
      </c>
      <c r="Y28">
        <v>4</v>
      </c>
    </row>
    <row r="29" spans="9:35" x14ac:dyDescent="0.25">
      <c r="V29">
        <v>6</v>
      </c>
      <c r="W29">
        <v>7</v>
      </c>
      <c r="X29">
        <v>8</v>
      </c>
      <c r="Y29">
        <v>9</v>
      </c>
    </row>
    <row r="30" spans="9:35" x14ac:dyDescent="0.25">
      <c r="AA30">
        <v>24</v>
      </c>
    </row>
    <row r="31" spans="9:35" x14ac:dyDescent="0.25">
      <c r="X31" s="27">
        <f ca="1">SUMPRODUCT(X28:AA28,INDIRECT(ADDRESS(27,AA30)&amp;":"&amp;ADDRESS(27,$AA$31)))</f>
        <v>0</v>
      </c>
      <c r="AA31">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7C2BD-72EE-4C58-B83B-06C465749F46}">
  <dimension ref="A1:BM17"/>
  <sheetViews>
    <sheetView workbookViewId="0">
      <selection activeCell="B1" sqref="B1"/>
    </sheetView>
  </sheetViews>
  <sheetFormatPr defaultRowHeight="15" x14ac:dyDescent="0.25"/>
  <cols>
    <col min="1" max="2" width="17.28515625" bestFit="1" customWidth="1"/>
    <col min="7" max="7" width="11" bestFit="1" customWidth="1"/>
    <col min="8" max="9" width="9.140625" customWidth="1"/>
    <col min="10" max="10" width="11" bestFit="1" customWidth="1"/>
    <col min="11" max="11" width="12.7109375" bestFit="1" customWidth="1"/>
    <col min="12" max="15" width="12.7109375" customWidth="1"/>
    <col min="16" max="30" width="9.140625" customWidth="1"/>
  </cols>
  <sheetData>
    <row r="1" spans="1:65" x14ac:dyDescent="0.25">
      <c r="A1" s="2" t="s">
        <v>128</v>
      </c>
      <c r="B1" s="2" t="s">
        <v>129</v>
      </c>
      <c r="C1" t="str">
        <f>LEFT(A1,8)</f>
        <v>10011110</v>
      </c>
      <c r="D1" t="str">
        <f>RIGHT(A1,8)</f>
        <v>01011011</v>
      </c>
      <c r="E1" t="str">
        <f>LEFT(B1,8)</f>
        <v>11000000</v>
      </c>
      <c r="F1" t="str">
        <f>RIGHT(B1,8)</f>
        <v>01110001</v>
      </c>
      <c r="U1">
        <f>BIN2DEC(V1)</f>
        <v>158</v>
      </c>
      <c r="V1" t="str">
        <f>LEFT(A1,8)</f>
        <v>10011110</v>
      </c>
      <c r="W1" t="str">
        <f>RIGHT(A1,8)</f>
        <v>01011011</v>
      </c>
      <c r="X1">
        <f>BIN2DEC(W1)</f>
        <v>91</v>
      </c>
      <c r="AX1">
        <f t="shared" ref="AX1:BM2" ca="1" si="0">ROUND(RAND(),0)</f>
        <v>0</v>
      </c>
      <c r="AY1">
        <f t="shared" ca="1" si="0"/>
        <v>1</v>
      </c>
      <c r="AZ1">
        <f t="shared" ca="1" si="0"/>
        <v>1</v>
      </c>
      <c r="BA1">
        <f t="shared" ca="1" si="0"/>
        <v>1</v>
      </c>
      <c r="BB1">
        <f t="shared" ca="1" si="0"/>
        <v>0</v>
      </c>
      <c r="BC1">
        <f t="shared" ca="1" si="0"/>
        <v>0</v>
      </c>
      <c r="BD1">
        <f t="shared" ca="1" si="0"/>
        <v>0</v>
      </c>
      <c r="BE1">
        <f t="shared" ca="1" si="0"/>
        <v>0</v>
      </c>
      <c r="BF1">
        <f t="shared" ca="1" si="0"/>
        <v>1</v>
      </c>
      <c r="BG1">
        <f t="shared" ca="1" si="0"/>
        <v>1</v>
      </c>
      <c r="BH1">
        <f t="shared" ca="1" si="0"/>
        <v>0</v>
      </c>
      <c r="BI1">
        <f t="shared" ca="1" si="0"/>
        <v>1</v>
      </c>
      <c r="BJ1">
        <f t="shared" ca="1" si="0"/>
        <v>0</v>
      </c>
      <c r="BK1">
        <f t="shared" ca="1" si="0"/>
        <v>0</v>
      </c>
      <c r="BL1">
        <f t="shared" ca="1" si="0"/>
        <v>0</v>
      </c>
      <c r="BM1">
        <f t="shared" ca="1" si="0"/>
        <v>0</v>
      </c>
    </row>
    <row r="2" spans="1:65" x14ac:dyDescent="0.25">
      <c r="C2">
        <f>BIN2DEC(C1)</f>
        <v>158</v>
      </c>
      <c r="D2">
        <f>BIN2DEC(D1)</f>
        <v>91</v>
      </c>
      <c r="E2">
        <f>BIN2DEC(E1)</f>
        <v>192</v>
      </c>
      <c r="F2">
        <f>BIN2DEC(F1)</f>
        <v>113</v>
      </c>
      <c r="G2">
        <f>C2*E2</f>
        <v>30336</v>
      </c>
      <c r="H2">
        <f>C2*F2+D2*E2</f>
        <v>35326</v>
      </c>
      <c r="I2">
        <f>D2*F2</f>
        <v>10283</v>
      </c>
      <c r="J2">
        <f>(G2*65536)+(H2*256)+I2</f>
        <v>1997153835</v>
      </c>
      <c r="K2" s="26" t="str">
        <f>DEC2BIN(MOD(J2,256),8)</f>
        <v>00101011</v>
      </c>
      <c r="L2" s="26" t="str">
        <f>DEC2BIN(MOD(QUOTIENT(J2,256),256),8)</f>
        <v>00100110</v>
      </c>
      <c r="M2" s="26" t="str">
        <f>DEC2BIN(MOD(QUOTIENT(J2,65536),256),8)</f>
        <v>00001010</v>
      </c>
      <c r="N2" s="26" t="str">
        <f>DEC2BIN(QUOTIENT(J2,16777216),8)</f>
        <v>01110111</v>
      </c>
      <c r="O2" s="26" t="str">
        <f>N2&amp;M2&amp;L2&amp;K2</f>
        <v>01110111000010100010011000101011</v>
      </c>
      <c r="U2">
        <f>BIN2DEC(V2)</f>
        <v>192</v>
      </c>
      <c r="V2" t="str">
        <f>LEFT(B1,8)</f>
        <v>11000000</v>
      </c>
      <c r="W2" t="str">
        <f>RIGHT(B1,8)</f>
        <v>01110001</v>
      </c>
      <c r="X2">
        <f>BIN2DEC(W2)</f>
        <v>113</v>
      </c>
      <c r="AX2">
        <f t="shared" ca="1" si="0"/>
        <v>0</v>
      </c>
      <c r="AY2">
        <f t="shared" ca="1" si="0"/>
        <v>0</v>
      </c>
      <c r="AZ2">
        <f t="shared" ca="1" si="0"/>
        <v>0</v>
      </c>
      <c r="BA2">
        <f t="shared" ca="1" si="0"/>
        <v>0</v>
      </c>
      <c r="BB2">
        <f t="shared" ca="1" si="0"/>
        <v>0</v>
      </c>
      <c r="BC2">
        <f t="shared" ca="1" si="0"/>
        <v>1</v>
      </c>
      <c r="BD2">
        <f t="shared" ca="1" si="0"/>
        <v>0</v>
      </c>
      <c r="BE2">
        <f t="shared" ca="1" si="0"/>
        <v>1</v>
      </c>
      <c r="BF2">
        <f t="shared" ca="1" si="0"/>
        <v>0</v>
      </c>
      <c r="BG2">
        <f t="shared" ca="1" si="0"/>
        <v>0</v>
      </c>
      <c r="BH2">
        <f t="shared" ca="1" si="0"/>
        <v>1</v>
      </c>
      <c r="BI2">
        <f t="shared" ca="1" si="0"/>
        <v>0</v>
      </c>
      <c r="BJ2">
        <f t="shared" ca="1" si="0"/>
        <v>1</v>
      </c>
      <c r="BK2">
        <f t="shared" ca="1" si="0"/>
        <v>1</v>
      </c>
      <c r="BL2">
        <f t="shared" ca="1" si="0"/>
        <v>0</v>
      </c>
      <c r="BM2">
        <f t="shared" ca="1" si="0"/>
        <v>1</v>
      </c>
    </row>
    <row r="3" spans="1:65" x14ac:dyDescent="0.25">
      <c r="O3" s="2"/>
      <c r="T3" s="25" t="str">
        <f>DEC2BIN(MOD(QUOTIENT(U3,256^2),256),8)&amp;DEC2BIN(MOD(QUOTIENT(U3,256^1),256),8)&amp;DEC2BIN(MOD(QUOTIENT(U3,256^0),256),8)</f>
        <v>000000000111011010000000</v>
      </c>
      <c r="U3">
        <f>U1*U2</f>
        <v>30336</v>
      </c>
      <c r="X3">
        <f>X1*X2</f>
        <v>10283</v>
      </c>
      <c r="Y3" s="8" t="str">
        <f>DEC2BIN(MOD(QUOTIENT(X3,256^2),256),8)&amp;DEC2BIN(MOD(QUOTIENT(X3,256^1),256),8)&amp;DEC2BIN(MOD(QUOTIENT(X3,256^0),256),8)</f>
        <v>000000000010100000101011</v>
      </c>
    </row>
    <row r="4" spans="1:65" x14ac:dyDescent="0.25">
      <c r="I4" s="2"/>
      <c r="T4">
        <f>FIND(1,T3,1)</f>
        <v>10</v>
      </c>
      <c r="Y4">
        <f>FIND(1,Y3,1)</f>
        <v>11</v>
      </c>
    </row>
    <row r="5" spans="1:65" x14ac:dyDescent="0.25">
      <c r="V5" s="26" t="str">
        <f>MID(T3,T4,200)&amp;MID(Y3,Y4,200)</f>
        <v>11101101000000010100000101011</v>
      </c>
    </row>
    <row r="6" spans="1:65" x14ac:dyDescent="0.25">
      <c r="V6" s="2" t="s">
        <v>130</v>
      </c>
    </row>
    <row r="8" spans="1:65" x14ac:dyDescent="0.25">
      <c r="G8" t="str">
        <f>REPT(1,8)</f>
        <v>11111111</v>
      </c>
      <c r="H8">
        <f>BIN2DEC(G8)</f>
        <v>255</v>
      </c>
    </row>
    <row r="9" spans="1:65" x14ac:dyDescent="0.25">
      <c r="G9" t="str">
        <f>REPT(1,8)</f>
        <v>11111111</v>
      </c>
      <c r="H9">
        <f>BIN2DEC(G9)</f>
        <v>255</v>
      </c>
    </row>
    <row r="10" spans="1:65" x14ac:dyDescent="0.25">
      <c r="G10" t="e">
        <f>DEC2BIN(BIN2DEC(G8)*BIN2DEC(G9))</f>
        <v>#NUM!</v>
      </c>
      <c r="H10">
        <f>H8*H9</f>
        <v>65025</v>
      </c>
      <c r="I10" s="8" t="str">
        <f>DEC2BIN(MOD(QUOTIENT(H10,256^2),256),8)&amp;DEC2BIN(MOD(QUOTIENT(H10,256^1),256),8)&amp;DEC2BIN(MOD(QUOTIENT(H10,256^0),256),8)</f>
        <v>000000001111111000000001</v>
      </c>
    </row>
    <row r="11" spans="1:65" x14ac:dyDescent="0.25">
      <c r="I11" s="7"/>
    </row>
    <row r="17" spans="7:7" x14ac:dyDescent="0.25">
      <c r="G17" t="e">
        <f>RIGHT(DEC2BIN(BIN2DEC(LEFT(A1,8))*256*BIN2DEC(LEFT(B1,8))*256+BIN2DEC(LEFT(A1,8))*256*BIN2DEC(RIGHT(B1,8))+BIN2DEC(RIGHT(A1,8))*BIN2DEC(LEFT(B1,8))*256+BIN2DEC(RIGHT(A1,8))*BIN2DEC(RIGHT(B1,8)),32),16)</f>
        <v>#NUM!</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4B7A4-47B7-46BC-AE55-796341C6D01C}">
  <dimension ref="A1:AZ26"/>
  <sheetViews>
    <sheetView workbookViewId="0">
      <selection activeCell="A3" sqref="A3:Q6"/>
    </sheetView>
  </sheetViews>
  <sheetFormatPr defaultRowHeight="15" x14ac:dyDescent="0.25"/>
  <cols>
    <col min="1" max="1" width="40.7109375" customWidth="1"/>
    <col min="2" max="17" width="3.28515625" customWidth="1"/>
    <col min="18" max="18" width="6" bestFit="1" customWidth="1"/>
    <col min="19" max="21" width="4.7109375" customWidth="1"/>
    <col min="22" max="22" width="12.7109375" customWidth="1"/>
    <col min="23" max="23" width="4.7109375" customWidth="1"/>
    <col min="24" max="24" width="8" bestFit="1" customWidth="1"/>
    <col min="25" max="25" width="4.7109375" customWidth="1"/>
    <col min="26" max="26" width="16.85546875" bestFit="1" customWidth="1"/>
    <col min="27" max="27" width="6" bestFit="1" customWidth="1"/>
    <col min="28" max="44" width="3.28515625" customWidth="1"/>
    <col min="45" max="45" width="4.7109375" customWidth="1"/>
    <col min="46" max="46" width="10.5703125" bestFit="1" customWidth="1"/>
    <col min="47" max="47" width="8.140625" bestFit="1" customWidth="1"/>
    <col min="48" max="49" width="6" bestFit="1" customWidth="1"/>
    <col min="50" max="260" width="4.7109375" customWidth="1"/>
  </cols>
  <sheetData>
    <row r="1" spans="1:52" x14ac:dyDescent="0.25">
      <c r="A1" t="s">
        <v>54</v>
      </c>
      <c r="B1" s="2" t="str">
        <f ca="1">_xlfn.CONCAT(Worksheet8Multiplication!AX1:BM1)</f>
        <v>0111000011010000</v>
      </c>
      <c r="L1" t="s">
        <v>124</v>
      </c>
      <c r="T1">
        <f ca="1">LEN(B1)</f>
        <v>16</v>
      </c>
      <c r="U1">
        <f ca="1">FIND(1,B1,1)</f>
        <v>2</v>
      </c>
      <c r="AT1">
        <f ca="1">SUMPRODUCT(--MID(B1,LEN(B1)+1-ROW(INDIRECT("1:"&amp;LEN(B1))),1),(2^(ROW(INDIRECT("1:"&amp;LEN(B1)))-1)))</f>
        <v>28880</v>
      </c>
      <c r="AV1" s="1" t="s">
        <v>86</v>
      </c>
      <c r="AW1" s="1" t="s">
        <v>102</v>
      </c>
    </row>
    <row r="2" spans="1:52" x14ac:dyDescent="0.25">
      <c r="A2" t="s">
        <v>55</v>
      </c>
      <c r="B2" s="2" t="str">
        <f ca="1">_xlfn.CONCAT(Worksheet8Multiplication!AX2:BM2)</f>
        <v>0000010100101101</v>
      </c>
      <c r="L2" t="s">
        <v>125</v>
      </c>
      <c r="T2">
        <f ca="1">LEN(B2)</f>
        <v>16</v>
      </c>
      <c r="U2">
        <f ca="1">FIND(1,B2,1)</f>
        <v>6</v>
      </c>
      <c r="Z2" s="18" t="str">
        <f t="array" aca="1" ref="Z2" ca="1">IFERROR(IF(INDEX($B2:$Q2,1,MATCH(FALSE,$B2:$Q2=$B$4:$Q$4,0))=0,"divisor is larger","divisor is smaller"),"arrays are equal")</f>
        <v>divisor is smaller</v>
      </c>
      <c r="AB2">
        <f ca="1">VALUE(MID($B$2,AB3,1))</f>
        <v>0</v>
      </c>
      <c r="AC2">
        <f t="shared" ref="AC2:AQ2" ca="1" si="0">VALUE(MID($B$2,AC3,1))</f>
        <v>0</v>
      </c>
      <c r="AD2">
        <f t="shared" ca="1" si="0"/>
        <v>0</v>
      </c>
      <c r="AE2">
        <f t="shared" ca="1" si="0"/>
        <v>0</v>
      </c>
      <c r="AF2">
        <f t="shared" ca="1" si="0"/>
        <v>0</v>
      </c>
      <c r="AG2">
        <f t="shared" ca="1" si="0"/>
        <v>1</v>
      </c>
      <c r="AH2">
        <f t="shared" ca="1" si="0"/>
        <v>0</v>
      </c>
      <c r="AI2">
        <f t="shared" ca="1" si="0"/>
        <v>1</v>
      </c>
      <c r="AJ2">
        <f t="shared" ca="1" si="0"/>
        <v>0</v>
      </c>
      <c r="AK2">
        <f t="shared" ca="1" si="0"/>
        <v>0</v>
      </c>
      <c r="AL2">
        <f t="shared" ca="1" si="0"/>
        <v>1</v>
      </c>
      <c r="AM2">
        <f t="shared" ca="1" si="0"/>
        <v>0</v>
      </c>
      <c r="AN2">
        <f t="shared" ca="1" si="0"/>
        <v>1</v>
      </c>
      <c r="AO2">
        <f t="shared" ca="1" si="0"/>
        <v>1</v>
      </c>
      <c r="AP2">
        <f t="shared" ca="1" si="0"/>
        <v>0</v>
      </c>
      <c r="AQ2">
        <f t="shared" ca="1" si="0"/>
        <v>1</v>
      </c>
      <c r="AT2">
        <f ca="1">SUMPRODUCT(--MID(B2,LEN(B2)+1-ROW(INDIRECT("1:"&amp;LEN(B2))),1),(2^(ROW(INDIRECT("1:"&amp;LEN(B2)))-1)))</f>
        <v>1325</v>
      </c>
      <c r="AV2">
        <f ca="1">QUOTIENT(AT1,AT2)</f>
        <v>21</v>
      </c>
      <c r="AW2">
        <f ca="1">AT1-AV2*AT2</f>
        <v>1055</v>
      </c>
      <c r="AX2" s="8" t="str">
        <f ca="1">DEC2BIN(MOD(QUOTIENT(AW2,256^3),256),8)&amp;DEC2BIN(MOD(QUOTIENT(AW2,256^2),256),8)&amp;DEC2BIN(MOD(QUOTIENT(AW2,256^1),256),8)&amp;DEC2BIN(MOD(QUOTIENT(AW2,256^0),256),8)</f>
        <v>00000000000000000000010000011111</v>
      </c>
    </row>
    <row r="3" spans="1:52" x14ac:dyDescent="0.25">
      <c r="A3" t="s">
        <v>77</v>
      </c>
      <c r="B3" s="9">
        <v>1</v>
      </c>
      <c r="C3" s="9">
        <f>B3+1</f>
        <v>2</v>
      </c>
      <c r="D3" s="9">
        <f t="shared" ref="D3:Q3" si="1">C3+1</f>
        <v>3</v>
      </c>
      <c r="E3" s="9">
        <f t="shared" si="1"/>
        <v>4</v>
      </c>
      <c r="F3" s="9">
        <f t="shared" si="1"/>
        <v>5</v>
      </c>
      <c r="G3" s="9">
        <f t="shared" si="1"/>
        <v>6</v>
      </c>
      <c r="H3" s="9">
        <f t="shared" si="1"/>
        <v>7</v>
      </c>
      <c r="I3" s="9">
        <f t="shared" si="1"/>
        <v>8</v>
      </c>
      <c r="J3" s="9">
        <f t="shared" si="1"/>
        <v>9</v>
      </c>
      <c r="K3" s="9">
        <f t="shared" si="1"/>
        <v>10</v>
      </c>
      <c r="L3" s="9">
        <f t="shared" si="1"/>
        <v>11</v>
      </c>
      <c r="M3" s="9">
        <f t="shared" si="1"/>
        <v>12</v>
      </c>
      <c r="N3" s="9">
        <f t="shared" si="1"/>
        <v>13</v>
      </c>
      <c r="O3" s="9">
        <f t="shared" si="1"/>
        <v>14</v>
      </c>
      <c r="P3" s="9">
        <f t="shared" si="1"/>
        <v>15</v>
      </c>
      <c r="Q3" s="9">
        <f t="shared" si="1"/>
        <v>16</v>
      </c>
      <c r="R3" s="9"/>
      <c r="T3" s="9" t="s">
        <v>59</v>
      </c>
      <c r="U3" s="9" t="s">
        <v>66</v>
      </c>
      <c r="V3" s="24" t="s">
        <v>86</v>
      </c>
      <c r="W3" s="9" t="s">
        <v>101</v>
      </c>
      <c r="AB3" s="9">
        <v>1</v>
      </c>
      <c r="AC3" s="9">
        <f>AB3+1</f>
        <v>2</v>
      </c>
      <c r="AD3" s="9">
        <f t="shared" ref="AD3:AQ3" si="2">AC3+1</f>
        <v>3</v>
      </c>
      <c r="AE3" s="9">
        <f t="shared" si="2"/>
        <v>4</v>
      </c>
      <c r="AF3" s="9">
        <f t="shared" si="2"/>
        <v>5</v>
      </c>
      <c r="AG3" s="9">
        <f t="shared" si="2"/>
        <v>6</v>
      </c>
      <c r="AH3" s="9">
        <f t="shared" si="2"/>
        <v>7</v>
      </c>
      <c r="AI3" s="9">
        <f t="shared" si="2"/>
        <v>8</v>
      </c>
      <c r="AJ3" s="9">
        <f t="shared" si="2"/>
        <v>9</v>
      </c>
      <c r="AK3" s="9">
        <f t="shared" si="2"/>
        <v>10</v>
      </c>
      <c r="AL3" s="9">
        <f t="shared" si="2"/>
        <v>11</v>
      </c>
      <c r="AM3" s="9">
        <f t="shared" si="2"/>
        <v>12</v>
      </c>
      <c r="AN3" s="9">
        <f t="shared" si="2"/>
        <v>13</v>
      </c>
      <c r="AO3" s="9">
        <f t="shared" si="2"/>
        <v>14</v>
      </c>
      <c r="AP3" s="9">
        <f t="shared" si="2"/>
        <v>15</v>
      </c>
      <c r="AQ3" s="9">
        <f t="shared" si="2"/>
        <v>16</v>
      </c>
      <c r="AR3" s="9"/>
      <c r="AT3" s="2" t="s">
        <v>123</v>
      </c>
    </row>
    <row r="4" spans="1:52" x14ac:dyDescent="0.25">
      <c r="A4" s="2" t="s">
        <v>55</v>
      </c>
      <c r="B4">
        <f t="shared" ref="B4" ca="1" si="3">IFERROR(IF(B$3&lt;=$U$1+($T$2-$U$2),VALUE(MID($B$2,($U$2-$U$1+B$3),1)),""),"")</f>
        <v>0</v>
      </c>
      <c r="C4">
        <f ca="1">IFERROR(IF(C$3&lt;=$U$1+($T$2-$U$2),VALUE(MID($B$2,($U$2-$U$1+C$3),1)),""),"")</f>
        <v>1</v>
      </c>
      <c r="D4">
        <f t="shared" ref="D4:Q4" ca="1" si="4">IFERROR(IF(D$3&lt;=$U$1+($T$2-$U$2),VALUE(MID($B$2,($U$2-$U$1+D$3),1)),""),"")</f>
        <v>0</v>
      </c>
      <c r="E4">
        <f t="shared" ca="1" si="4"/>
        <v>1</v>
      </c>
      <c r="F4">
        <f t="shared" ca="1" si="4"/>
        <v>0</v>
      </c>
      <c r="G4">
        <f t="shared" ca="1" si="4"/>
        <v>0</v>
      </c>
      <c r="H4">
        <f t="shared" ca="1" si="4"/>
        <v>1</v>
      </c>
      <c r="I4">
        <f t="shared" ca="1" si="4"/>
        <v>0</v>
      </c>
      <c r="J4">
        <f t="shared" ca="1" si="4"/>
        <v>1</v>
      </c>
      <c r="K4">
        <f t="shared" ca="1" si="4"/>
        <v>1</v>
      </c>
      <c r="L4">
        <f t="shared" ca="1" si="4"/>
        <v>0</v>
      </c>
      <c r="M4">
        <f t="shared" ca="1" si="4"/>
        <v>1</v>
      </c>
      <c r="N4" t="str">
        <f t="shared" ca="1" si="4"/>
        <v/>
      </c>
      <c r="O4" t="str">
        <f t="shared" ca="1" si="4"/>
        <v/>
      </c>
      <c r="P4" t="str">
        <f t="shared" ca="1" si="4"/>
        <v/>
      </c>
      <c r="Q4" t="str">
        <f t="shared" ca="1" si="4"/>
        <v/>
      </c>
      <c r="AT4" s="2" t="s">
        <v>90</v>
      </c>
    </row>
    <row r="5" spans="1:52" x14ac:dyDescent="0.25">
      <c r="A5" s="2" t="s">
        <v>33</v>
      </c>
      <c r="B5">
        <f t="shared" ref="B5:O5" ca="1" si="5">IF(B4="","",IF(C4="",MOD(_xlfn.BITXOR(B4,1)+1,2),MOD(_xlfn.BITXOR(B4,1)+IF(AND(_xlfn.BITXOR(C4,1)=1,C5=0),1,0),2)))</f>
        <v>1</v>
      </c>
      <c r="C5">
        <f t="shared" ca="1" si="5"/>
        <v>0</v>
      </c>
      <c r="D5">
        <f t="shared" ca="1" si="5"/>
        <v>1</v>
      </c>
      <c r="E5">
        <f t="shared" ca="1" si="5"/>
        <v>0</v>
      </c>
      <c r="F5">
        <f t="shared" ca="1" si="5"/>
        <v>1</v>
      </c>
      <c r="G5">
        <f t="shared" ca="1" si="5"/>
        <v>1</v>
      </c>
      <c r="H5">
        <f t="shared" ca="1" si="5"/>
        <v>0</v>
      </c>
      <c r="I5">
        <f t="shared" ca="1" si="5"/>
        <v>1</v>
      </c>
      <c r="J5">
        <f t="shared" ca="1" si="5"/>
        <v>0</v>
      </c>
      <c r="K5">
        <f t="shared" ca="1" si="5"/>
        <v>0</v>
      </c>
      <c r="L5">
        <f t="shared" ca="1" si="5"/>
        <v>1</v>
      </c>
      <c r="M5">
        <f t="shared" ca="1" si="5"/>
        <v>1</v>
      </c>
      <c r="N5" t="str">
        <f t="shared" ca="1" si="5"/>
        <v/>
      </c>
      <c r="O5" t="str">
        <f t="shared" ca="1" si="5"/>
        <v/>
      </c>
      <c r="P5" t="str">
        <f ca="1">IF(P4="","",IF(Q4="",MOD(_xlfn.BITXOR(P4,1)+1,2),MOD(_xlfn.BITXOR(P4,1)+IF(AND(_xlfn.BITXOR(Q4,1)=1,Q5=0),1,0),2)))</f>
        <v/>
      </c>
      <c r="Q5" t="str">
        <f ca="1">IF(Q4="","",IF(R4="",MOD(_xlfn.BITXOR(Q4,1)+1,2),MOD(_xlfn.BITXOR(Q4,1)+IF(AND(_xlfn.BITXOR(R4,1)=1,R5=0),1,0),2)))</f>
        <v/>
      </c>
      <c r="T5">
        <f ca="1">LEN(_xlfn.CONCAT(B5:Q5))</f>
        <v>12</v>
      </c>
      <c r="U5">
        <f ca="1">FIND(1,_xlfn.CONCAT(B5:Q5),1)</f>
        <v>1</v>
      </c>
      <c r="Z5" t="s">
        <v>95</v>
      </c>
      <c r="AB5" s="9" t="s">
        <v>119</v>
      </c>
    </row>
    <row r="6" spans="1:52" x14ac:dyDescent="0.25">
      <c r="A6" s="2" t="s">
        <v>54</v>
      </c>
      <c r="B6">
        <f ca="1">VALUE(MID($B$1,B$3,1))</f>
        <v>0</v>
      </c>
      <c r="C6">
        <f t="shared" ref="C6:Q6" ca="1" si="6">VALUE(MID($B$1,C$3,1))</f>
        <v>1</v>
      </c>
      <c r="D6">
        <f t="shared" ca="1" si="6"/>
        <v>1</v>
      </c>
      <c r="E6">
        <f t="shared" ca="1" si="6"/>
        <v>1</v>
      </c>
      <c r="F6">
        <f t="shared" ca="1" si="6"/>
        <v>0</v>
      </c>
      <c r="G6">
        <f t="shared" ca="1" si="6"/>
        <v>0</v>
      </c>
      <c r="H6">
        <f t="shared" ca="1" si="6"/>
        <v>0</v>
      </c>
      <c r="I6">
        <f t="shared" ca="1" si="6"/>
        <v>0</v>
      </c>
      <c r="J6">
        <f t="shared" ca="1" si="6"/>
        <v>1</v>
      </c>
      <c r="K6">
        <f t="shared" ca="1" si="6"/>
        <v>1</v>
      </c>
      <c r="L6">
        <f t="shared" ca="1" si="6"/>
        <v>0</v>
      </c>
      <c r="M6">
        <f t="shared" ca="1" si="6"/>
        <v>1</v>
      </c>
      <c r="N6">
        <f t="shared" ca="1" si="6"/>
        <v>0</v>
      </c>
      <c r="O6">
        <f t="shared" ca="1" si="6"/>
        <v>0</v>
      </c>
      <c r="P6">
        <f t="shared" ca="1" si="6"/>
        <v>0</v>
      </c>
      <c r="Q6">
        <f t="shared" ca="1" si="6"/>
        <v>0</v>
      </c>
      <c r="T6">
        <f ca="1">LEN(_xlfn.CONCAT(B4:Q4))</f>
        <v>12</v>
      </c>
      <c r="U6">
        <f ca="1">FIND(1,B2,1)</f>
        <v>6</v>
      </c>
      <c r="V6">
        <f ca="1">IF($Z$6="divisor is larger",0,1)</f>
        <v>1</v>
      </c>
      <c r="W6" t="str">
        <f ca="1">REPT(0,16-LEN(_xlfn.CONCAT(B4:Q4)))&amp;_xlfn.CONCAT(B6:Q6)</f>
        <v>00000111000011010000</v>
      </c>
      <c r="X6" t="str">
        <f t="shared" ref="X6" ca="1" si="7">IF(Y6="","",SUMPRODUCT(--MID(Y6,LEN(Y6)+1-ROW(INDIRECT("1:"&amp;LEN(Y6))),1),(2^(ROW(INDIRECT("1:"&amp;LEN(Y6)))-1))))</f>
        <v/>
      </c>
      <c r="Y6" t="str">
        <f t="shared" ref="Y6" ca="1" si="8">IF(Z6="divisor is larger",_xlfn.CONCAT(B6:Q6),"")</f>
        <v/>
      </c>
      <c r="Z6" s="22" t="str">
        <f t="array" aca="1" ref="Z6" ca="1">IFERROR(IF(INDEX($AB6:$AQ6,1,MATCH(FALSE,$AB6:$AQ6=$AB$2:$AQ$2,0))=0,"divisor is larger","divisor is smaller"),"arrays are equal")</f>
        <v>divisor is smaller</v>
      </c>
      <c r="AA6" s="23"/>
      <c r="AB6">
        <f ca="1">VALUE(MID($W6,AB$3,1))</f>
        <v>0</v>
      </c>
      <c r="AC6">
        <f t="shared" ref="AC6:AQ22" ca="1" si="9">VALUE(MID($W6,AC$3,1))</f>
        <v>0</v>
      </c>
      <c r="AD6">
        <f t="shared" ca="1" si="9"/>
        <v>0</v>
      </c>
      <c r="AE6">
        <f t="shared" ca="1" si="9"/>
        <v>0</v>
      </c>
      <c r="AF6">
        <f t="shared" ca="1" si="9"/>
        <v>0</v>
      </c>
      <c r="AG6">
        <f t="shared" ca="1" si="9"/>
        <v>1</v>
      </c>
      <c r="AH6">
        <f t="shared" ca="1" si="9"/>
        <v>1</v>
      </c>
      <c r="AI6">
        <f t="shared" ca="1" si="9"/>
        <v>1</v>
      </c>
      <c r="AJ6">
        <f t="shared" ca="1" si="9"/>
        <v>0</v>
      </c>
      <c r="AK6">
        <f t="shared" ca="1" si="9"/>
        <v>0</v>
      </c>
      <c r="AL6">
        <f t="shared" ca="1" si="9"/>
        <v>0</v>
      </c>
      <c r="AM6">
        <f t="shared" ca="1" si="9"/>
        <v>0</v>
      </c>
      <c r="AN6">
        <f t="shared" ca="1" si="9"/>
        <v>1</v>
      </c>
      <c r="AO6">
        <f t="shared" ca="1" si="9"/>
        <v>1</v>
      </c>
      <c r="AP6">
        <f t="shared" ca="1" si="9"/>
        <v>0</v>
      </c>
      <c r="AQ6">
        <f t="shared" ca="1" si="9"/>
        <v>1</v>
      </c>
      <c r="AZ6" s="2" t="s">
        <v>98</v>
      </c>
    </row>
    <row r="7" spans="1:52" x14ac:dyDescent="0.25">
      <c r="A7" s="10">
        <v>1</v>
      </c>
      <c r="B7" s="21">
        <f t="shared" ref="B7:Q22" ca="1" si="10">IF($Z6="divisor is larger",IF(B$3&gt;$T$5,IF(B$3=$T$5+$A7,B$6,IF(B$3&gt;$T$5+$A7,"",B6)),B6),IF(B$3=$T$5+$A7,B$6,IF(B$3&lt;$T$5+$A7,MOD(MOD(B6+IF(B$3-$A7+1&lt;1,1,IF(B$3-$A7+1&gt;16,0,INDEX($B$5:$Q$5,1,B$3-$A7+1))),2)+IF(OR(AND(C6=1,IF(B$3-$A7+2&lt;1,1,IF(B$3-$A7+2&gt;16,0,INDEX($B$5:$Q$5,1,B$3-$A7+2)))=1),AND(SUM(C6,IF(B$3-$A7+2&lt;1,1,IF(B$3-$A7+2&gt;16,0,INDEX($B$5:$Q$5,1,B$3-$A7+2))))=1,C7=0)),1,0),2),"")))</f>
        <v>0</v>
      </c>
      <c r="C7" s="21">
        <f t="shared" ca="1" si="10"/>
        <v>0</v>
      </c>
      <c r="D7" s="21">
        <f t="shared" ca="1" si="10"/>
        <v>0</v>
      </c>
      <c r="E7" s="21">
        <f t="shared" ca="1" si="10"/>
        <v>1</v>
      </c>
      <c r="F7" s="21">
        <f t="shared" ca="1" si="10"/>
        <v>1</v>
      </c>
      <c r="G7" s="21">
        <f t="shared" ca="1" si="10"/>
        <v>1</v>
      </c>
      <c r="H7" s="21">
        <f t="shared" ca="1" si="10"/>
        <v>1</v>
      </c>
      <c r="I7" s="21">
        <f t="shared" ca="1" si="10"/>
        <v>0</v>
      </c>
      <c r="J7" s="21">
        <f t="shared" ca="1" si="10"/>
        <v>0</v>
      </c>
      <c r="K7" s="21">
        <f t="shared" ca="1" si="10"/>
        <v>0</v>
      </c>
      <c r="L7" s="21">
        <f t="shared" ca="1" si="10"/>
        <v>0</v>
      </c>
      <c r="M7" s="21">
        <f t="shared" ca="1" si="10"/>
        <v>0</v>
      </c>
      <c r="N7" s="21">
        <f t="shared" ca="1" si="10"/>
        <v>0</v>
      </c>
      <c r="O7" s="21" t="str">
        <f t="shared" ca="1" si="10"/>
        <v/>
      </c>
      <c r="P7" s="21" t="str">
        <f t="shared" ca="1" si="10"/>
        <v/>
      </c>
      <c r="Q7" s="21" t="str">
        <f t="shared" ca="1" si="10"/>
        <v/>
      </c>
      <c r="T7">
        <f ca="1">LEN(_xlfn.CONCAT(B7:Q7))</f>
        <v>13</v>
      </c>
      <c r="U7">
        <f ca="1">FIND(1,_xlfn.CONCAT(B7:Q7),1)</f>
        <v>4</v>
      </c>
      <c r="V7">
        <f t="shared" ref="V7:V22" ca="1" si="11">IF(Z7="divisor is larger",0,1)</f>
        <v>0</v>
      </c>
      <c r="W7" t="str">
        <f ca="1">REPT(0,($Q$3-T7))&amp;_xlfn.CONCAT(B7:Q7)</f>
        <v>0000001111000000</v>
      </c>
      <c r="X7">
        <f ca="1">IF(Y7="","",SUMPRODUCT(--MID(Y7,LEN(Y7)+1-ROW(INDIRECT("1:"&amp;LEN(Y7))),1),(2^(ROW(INDIRECT("1:"&amp;LEN(Y7)))-1))))</f>
        <v>960</v>
      </c>
      <c r="Y7" t="str">
        <f ca="1">IF(Z7="divisor is larger",_xlfn.CONCAT(B7:Q7),"")</f>
        <v>0001111000000</v>
      </c>
      <c r="Z7" s="18" t="str">
        <f t="array" aca="1" ref="Z7" ca="1">IFERROR(IF(INDEX($AB7:$AQ7,1,MATCH(FALSE,$AB7:$AQ7=$AB$2:$AQ$2,0))=0,"divisor is larger","divisor is smaller"),"arrays are equal")</f>
        <v>divisor is larger</v>
      </c>
      <c r="AB7">
        <f ca="1">VALUE(MID($W7,AB$3,1))</f>
        <v>0</v>
      </c>
      <c r="AC7">
        <f t="shared" ca="1" si="9"/>
        <v>0</v>
      </c>
      <c r="AD7">
        <f t="shared" ca="1" si="9"/>
        <v>0</v>
      </c>
      <c r="AE7">
        <f t="shared" ca="1" si="9"/>
        <v>0</v>
      </c>
      <c r="AF7">
        <f t="shared" ca="1" si="9"/>
        <v>0</v>
      </c>
      <c r="AG7">
        <f t="shared" ca="1" si="9"/>
        <v>0</v>
      </c>
      <c r="AH7">
        <f t="shared" ca="1" si="9"/>
        <v>1</v>
      </c>
      <c r="AI7">
        <f t="shared" ca="1" si="9"/>
        <v>1</v>
      </c>
      <c r="AJ7">
        <f t="shared" ca="1" si="9"/>
        <v>1</v>
      </c>
      <c r="AK7">
        <f t="shared" ca="1" si="9"/>
        <v>1</v>
      </c>
      <c r="AL7">
        <f t="shared" ca="1" si="9"/>
        <v>0</v>
      </c>
      <c r="AM7">
        <f t="shared" ca="1" si="9"/>
        <v>0</v>
      </c>
      <c r="AN7">
        <f t="shared" ca="1" si="9"/>
        <v>0</v>
      </c>
      <c r="AO7">
        <f t="shared" ca="1" si="9"/>
        <v>0</v>
      </c>
      <c r="AP7">
        <f t="shared" ca="1" si="9"/>
        <v>0</v>
      </c>
      <c r="AQ7">
        <f t="shared" ca="1" si="9"/>
        <v>0</v>
      </c>
      <c r="AS7" t="str">
        <f t="shared" ref="AS7:AS17" ca="1" si="12">_xlfn.CONCAT(AB7:AQ7)</f>
        <v>0000001111000000</v>
      </c>
      <c r="AT7" t="str">
        <f t="shared" ref="AT7" ca="1" si="13">IF(Q7="","",IF(Q7&lt;&gt;"",IF(Q6&lt;&gt;"","","Remainder on next line"),""))</f>
        <v/>
      </c>
      <c r="AZ7" s="2" t="s">
        <v>96</v>
      </c>
    </row>
    <row r="8" spans="1:52" x14ac:dyDescent="0.25">
      <c r="A8" s="11">
        <f>A7+1</f>
        <v>2</v>
      </c>
      <c r="B8" s="21">
        <f t="shared" ca="1" si="10"/>
        <v>0</v>
      </c>
      <c r="C8" s="21">
        <f t="shared" ca="1" si="10"/>
        <v>0</v>
      </c>
      <c r="D8" s="21">
        <f t="shared" ca="1" si="10"/>
        <v>0</v>
      </c>
      <c r="E8" s="21">
        <f t="shared" ca="1" si="10"/>
        <v>1</v>
      </c>
      <c r="F8" s="21">
        <f t="shared" ca="1" si="10"/>
        <v>1</v>
      </c>
      <c r="G8" s="21">
        <f t="shared" ca="1" si="10"/>
        <v>1</v>
      </c>
      <c r="H8" s="21">
        <f t="shared" ca="1" si="10"/>
        <v>1</v>
      </c>
      <c r="I8" s="21">
        <f t="shared" ca="1" si="10"/>
        <v>0</v>
      </c>
      <c r="J8" s="21">
        <f t="shared" ca="1" si="10"/>
        <v>0</v>
      </c>
      <c r="K8" s="21">
        <f t="shared" ca="1" si="10"/>
        <v>0</v>
      </c>
      <c r="L8" s="21">
        <f t="shared" ca="1" si="10"/>
        <v>0</v>
      </c>
      <c r="M8" s="21">
        <f t="shared" ca="1" si="10"/>
        <v>0</v>
      </c>
      <c r="N8" s="21">
        <f t="shared" ca="1" si="10"/>
        <v>0</v>
      </c>
      <c r="O8" s="21">
        <f t="shared" ca="1" si="10"/>
        <v>0</v>
      </c>
      <c r="P8" s="21" t="str">
        <f t="shared" ca="1" si="10"/>
        <v/>
      </c>
      <c r="Q8" s="21" t="str">
        <f t="shared" ca="1" si="10"/>
        <v/>
      </c>
      <c r="T8">
        <f t="shared" ref="T8:T22" ca="1" si="14">LEN(_xlfn.CONCAT(B8:Q8))</f>
        <v>14</v>
      </c>
      <c r="U8">
        <f t="shared" ref="U8:U22" ca="1" si="15">FIND(1,_xlfn.CONCAT(B8:Q8),1)</f>
        <v>4</v>
      </c>
      <c r="V8">
        <f t="shared" ca="1" si="11"/>
        <v>1</v>
      </c>
      <c r="W8" t="str">
        <f t="shared" ref="W8:W22" ca="1" si="16">REPT(0,($Q$3-T8))&amp;_xlfn.CONCAT(B8:Q8)</f>
        <v>0000011110000000</v>
      </c>
      <c r="X8" t="str">
        <f t="shared" ref="X8:X22" ca="1" si="17">IF(Y8="","",SUMPRODUCT(--MID(Y8,LEN(Y8)+1-ROW(INDIRECT("1:"&amp;LEN(Y8))),1),(2^(ROW(INDIRECT("1:"&amp;LEN(Y8)))-1))))</f>
        <v/>
      </c>
      <c r="Y8" t="str">
        <f t="shared" ref="Y8:Y22" ca="1" si="18">IF(Z8="divisor is larger",_xlfn.CONCAT(B8:Q8),"")</f>
        <v/>
      </c>
      <c r="Z8" s="18" t="str">
        <f t="array" aca="1" ref="Z8" ca="1">IFERROR(IF(INDEX($AB8:$AQ8,1,MATCH(FALSE,$AB8:$AQ8=$AB$2:$AQ$2,0))=0,"divisor is larger","divisor is smaller"),"arrays are equal")</f>
        <v>divisor is smaller</v>
      </c>
      <c r="AB8">
        <f t="shared" ref="AB8:AB22" ca="1" si="19">VALUE(MID($W8,AB$3,1))</f>
        <v>0</v>
      </c>
      <c r="AC8">
        <f t="shared" ca="1" si="9"/>
        <v>0</v>
      </c>
      <c r="AD8">
        <f t="shared" ca="1" si="9"/>
        <v>0</v>
      </c>
      <c r="AE8">
        <f t="shared" ca="1" si="9"/>
        <v>0</v>
      </c>
      <c r="AF8">
        <f t="shared" ca="1" si="9"/>
        <v>0</v>
      </c>
      <c r="AG8">
        <f t="shared" ca="1" si="9"/>
        <v>1</v>
      </c>
      <c r="AH8">
        <f t="shared" ca="1" si="9"/>
        <v>1</v>
      </c>
      <c r="AI8">
        <f t="shared" ca="1" si="9"/>
        <v>1</v>
      </c>
      <c r="AJ8">
        <f t="shared" ca="1" si="9"/>
        <v>1</v>
      </c>
      <c r="AK8">
        <f t="shared" ca="1" si="9"/>
        <v>0</v>
      </c>
      <c r="AL8">
        <f t="shared" ca="1" si="9"/>
        <v>0</v>
      </c>
      <c r="AM8">
        <f t="shared" ca="1" si="9"/>
        <v>0</v>
      </c>
      <c r="AN8">
        <f t="shared" ca="1" si="9"/>
        <v>0</v>
      </c>
      <c r="AO8">
        <f t="shared" ca="1" si="9"/>
        <v>0</v>
      </c>
      <c r="AP8">
        <f t="shared" ca="1" si="9"/>
        <v>0</v>
      </c>
      <c r="AQ8">
        <f t="shared" ca="1" si="9"/>
        <v>0</v>
      </c>
      <c r="AS8" t="str">
        <f t="shared" ca="1" si="12"/>
        <v>0000011110000000</v>
      </c>
      <c r="AT8" t="str">
        <f ca="1">IF(Q8="","",IF(Q8&lt;&gt;"",IF(Q7&lt;&gt;"","","Remainder on next line"),""))</f>
        <v/>
      </c>
      <c r="AZ8" s="2" t="s">
        <v>97</v>
      </c>
    </row>
    <row r="9" spans="1:52" x14ac:dyDescent="0.25">
      <c r="A9" s="11">
        <f t="shared" ref="A9:A22" si="20">A8+1</f>
        <v>3</v>
      </c>
      <c r="B9" s="21">
        <f t="shared" ca="1" si="10"/>
        <v>0</v>
      </c>
      <c r="C9" s="21">
        <f t="shared" ca="1" si="10"/>
        <v>0</v>
      </c>
      <c r="D9" s="21">
        <f t="shared" ca="1" si="10"/>
        <v>0</v>
      </c>
      <c r="E9" s="21">
        <f t="shared" ca="1" si="10"/>
        <v>0</v>
      </c>
      <c r="F9" s="21">
        <f t="shared" ca="1" si="10"/>
        <v>1</v>
      </c>
      <c r="G9" s="21">
        <f t="shared" ca="1" si="10"/>
        <v>0</v>
      </c>
      <c r="H9" s="21">
        <f t="shared" ca="1" si="10"/>
        <v>0</v>
      </c>
      <c r="I9" s="21">
        <f t="shared" ca="1" si="10"/>
        <v>1</v>
      </c>
      <c r="J9" s="21">
        <f t="shared" ca="1" si="10"/>
        <v>0</v>
      </c>
      <c r="K9" s="21">
        <f t="shared" ca="1" si="10"/>
        <v>1</v>
      </c>
      <c r="L9" s="21">
        <f t="shared" ca="1" si="10"/>
        <v>0</v>
      </c>
      <c r="M9" s="21">
        <f t="shared" ca="1" si="10"/>
        <v>0</v>
      </c>
      <c r="N9" s="21">
        <f t="shared" ca="1" si="10"/>
        <v>1</v>
      </c>
      <c r="O9" s="21">
        <f t="shared" ca="1" si="10"/>
        <v>1</v>
      </c>
      <c r="P9" s="21">
        <f t="shared" ca="1" si="10"/>
        <v>0</v>
      </c>
      <c r="Q9" s="21" t="str">
        <f t="shared" ca="1" si="10"/>
        <v/>
      </c>
      <c r="T9">
        <f t="shared" ca="1" si="14"/>
        <v>15</v>
      </c>
      <c r="U9">
        <f t="shared" ca="1" si="15"/>
        <v>5</v>
      </c>
      <c r="V9">
        <f t="shared" ca="1" si="11"/>
        <v>0</v>
      </c>
      <c r="W9" t="str">
        <f t="shared" ca="1" si="16"/>
        <v>0000010010100110</v>
      </c>
      <c r="X9">
        <f t="shared" ca="1" si="17"/>
        <v>1190</v>
      </c>
      <c r="Y9" t="str">
        <f t="shared" ca="1" si="18"/>
        <v>000010010100110</v>
      </c>
      <c r="Z9" s="18" t="str">
        <f t="array" aca="1" ref="Z9" ca="1">IFERROR(IF(INDEX($AB9:$AQ9,1,MATCH(FALSE,$AB9:$AQ9=$AB$2:$AQ$2,0))=0,"divisor is larger","divisor is smaller"),"arrays are equal")</f>
        <v>divisor is larger</v>
      </c>
      <c r="AB9">
        <f t="shared" ca="1" si="19"/>
        <v>0</v>
      </c>
      <c r="AC9">
        <f t="shared" ca="1" si="9"/>
        <v>0</v>
      </c>
      <c r="AD9">
        <f t="shared" ca="1" si="9"/>
        <v>0</v>
      </c>
      <c r="AE9">
        <f t="shared" ca="1" si="9"/>
        <v>0</v>
      </c>
      <c r="AF9">
        <f t="shared" ca="1" si="9"/>
        <v>0</v>
      </c>
      <c r="AG9">
        <f t="shared" ca="1" si="9"/>
        <v>1</v>
      </c>
      <c r="AH9">
        <f t="shared" ca="1" si="9"/>
        <v>0</v>
      </c>
      <c r="AI9">
        <f t="shared" ca="1" si="9"/>
        <v>0</v>
      </c>
      <c r="AJ9">
        <f t="shared" ca="1" si="9"/>
        <v>1</v>
      </c>
      <c r="AK9">
        <f t="shared" ca="1" si="9"/>
        <v>0</v>
      </c>
      <c r="AL9">
        <f t="shared" ca="1" si="9"/>
        <v>1</v>
      </c>
      <c r="AM9">
        <f t="shared" ca="1" si="9"/>
        <v>0</v>
      </c>
      <c r="AN9">
        <f t="shared" ca="1" si="9"/>
        <v>0</v>
      </c>
      <c r="AO9">
        <f t="shared" ca="1" si="9"/>
        <v>1</v>
      </c>
      <c r="AP9">
        <f t="shared" ca="1" si="9"/>
        <v>1</v>
      </c>
      <c r="AQ9">
        <f t="shared" ca="1" si="9"/>
        <v>0</v>
      </c>
      <c r="AS9" t="str">
        <f t="shared" ca="1" si="12"/>
        <v>0000010010100110</v>
      </c>
      <c r="AT9" t="str">
        <f t="shared" ref="AT9:AT22" ca="1" si="21">IF(Q9="","",IF(Q9&lt;&gt;"",IF(Q8&lt;&gt;"","","Remainder on next line"),""))</f>
        <v/>
      </c>
    </row>
    <row r="10" spans="1:52" x14ac:dyDescent="0.25">
      <c r="A10" s="11">
        <f t="shared" si="20"/>
        <v>4</v>
      </c>
      <c r="B10" s="21">
        <f t="shared" ca="1" si="10"/>
        <v>0</v>
      </c>
      <c r="C10" s="21">
        <f t="shared" ca="1" si="10"/>
        <v>0</v>
      </c>
      <c r="D10" s="21">
        <f t="shared" ca="1" si="10"/>
        <v>0</v>
      </c>
      <c r="E10" s="21">
        <f t="shared" ca="1" si="10"/>
        <v>0</v>
      </c>
      <c r="F10" s="21">
        <f t="shared" ca="1" si="10"/>
        <v>1</v>
      </c>
      <c r="G10" s="21">
        <f t="shared" ca="1" si="10"/>
        <v>0</v>
      </c>
      <c r="H10" s="21">
        <f t="shared" ca="1" si="10"/>
        <v>0</v>
      </c>
      <c r="I10" s="21">
        <f t="shared" ca="1" si="10"/>
        <v>1</v>
      </c>
      <c r="J10" s="21">
        <f t="shared" ca="1" si="10"/>
        <v>0</v>
      </c>
      <c r="K10" s="21">
        <f t="shared" ca="1" si="10"/>
        <v>1</v>
      </c>
      <c r="L10" s="21">
        <f t="shared" ca="1" si="10"/>
        <v>0</v>
      </c>
      <c r="M10" s="21">
        <f t="shared" ca="1" si="10"/>
        <v>0</v>
      </c>
      <c r="N10" s="21">
        <f t="shared" ca="1" si="10"/>
        <v>1</v>
      </c>
      <c r="O10" s="21">
        <f t="shared" ca="1" si="10"/>
        <v>1</v>
      </c>
      <c r="P10" s="21">
        <f t="shared" ca="1" si="10"/>
        <v>0</v>
      </c>
      <c r="Q10" s="21">
        <f t="shared" ca="1" si="10"/>
        <v>0</v>
      </c>
      <c r="T10">
        <f t="shared" ca="1" si="14"/>
        <v>16</v>
      </c>
      <c r="U10">
        <f t="shared" ca="1" si="15"/>
        <v>5</v>
      </c>
      <c r="V10">
        <f t="shared" ca="1" si="11"/>
        <v>1</v>
      </c>
      <c r="W10" t="str">
        <f t="shared" ca="1" si="16"/>
        <v>0000100101001100</v>
      </c>
      <c r="X10" t="str">
        <f t="shared" ca="1" si="17"/>
        <v/>
      </c>
      <c r="Y10" t="str">
        <f t="shared" ca="1" si="18"/>
        <v/>
      </c>
      <c r="Z10" s="18" t="str">
        <f t="array" aca="1" ref="Z10" ca="1">IFERROR(IF(INDEX($AB10:$AQ10,1,MATCH(FALSE,$AB10:$AQ10=$AB$2:$AQ$2,0))=0,"divisor is larger","divisor is smaller"),"arrays are equal")</f>
        <v>divisor is smaller</v>
      </c>
      <c r="AB10">
        <f t="shared" ca="1" si="19"/>
        <v>0</v>
      </c>
      <c r="AC10">
        <f t="shared" ca="1" si="9"/>
        <v>0</v>
      </c>
      <c r="AD10">
        <f t="shared" ca="1" si="9"/>
        <v>0</v>
      </c>
      <c r="AE10">
        <f t="shared" ca="1" si="9"/>
        <v>0</v>
      </c>
      <c r="AF10">
        <f t="shared" ca="1" si="9"/>
        <v>1</v>
      </c>
      <c r="AG10">
        <f t="shared" ca="1" si="9"/>
        <v>0</v>
      </c>
      <c r="AH10">
        <f t="shared" ca="1" si="9"/>
        <v>0</v>
      </c>
      <c r="AI10">
        <f t="shared" ca="1" si="9"/>
        <v>1</v>
      </c>
      <c r="AJ10">
        <f t="shared" ca="1" si="9"/>
        <v>0</v>
      </c>
      <c r="AK10">
        <f t="shared" ca="1" si="9"/>
        <v>1</v>
      </c>
      <c r="AL10">
        <f t="shared" ca="1" si="9"/>
        <v>0</v>
      </c>
      <c r="AM10">
        <f t="shared" ca="1" si="9"/>
        <v>0</v>
      </c>
      <c r="AN10">
        <f t="shared" ca="1" si="9"/>
        <v>1</v>
      </c>
      <c r="AO10">
        <f t="shared" ca="1" si="9"/>
        <v>1</v>
      </c>
      <c r="AP10">
        <f t="shared" ca="1" si="9"/>
        <v>0</v>
      </c>
      <c r="AQ10">
        <f t="shared" ca="1" si="9"/>
        <v>0</v>
      </c>
      <c r="AS10" t="str">
        <f t="shared" ca="1" si="12"/>
        <v>0000100101001100</v>
      </c>
      <c r="AT10" t="str">
        <f t="shared" ca="1" si="21"/>
        <v>Remainder on next line</v>
      </c>
    </row>
    <row r="11" spans="1:52" x14ac:dyDescent="0.25">
      <c r="A11" s="11">
        <f t="shared" si="20"/>
        <v>5</v>
      </c>
      <c r="B11" s="21">
        <f t="shared" ca="1" si="10"/>
        <v>0</v>
      </c>
      <c r="C11" s="21">
        <f t="shared" ca="1" si="10"/>
        <v>0</v>
      </c>
      <c r="D11" s="21">
        <f t="shared" ca="1" si="10"/>
        <v>0</v>
      </c>
      <c r="E11" s="21">
        <f t="shared" ca="1" si="10"/>
        <v>0</v>
      </c>
      <c r="F11" s="21">
        <f t="shared" ca="1" si="10"/>
        <v>0</v>
      </c>
      <c r="G11" s="21">
        <f t="shared" ca="1" si="10"/>
        <v>1</v>
      </c>
      <c r="H11" s="21">
        <f t="shared" ca="1" si="10"/>
        <v>0</v>
      </c>
      <c r="I11" s="21">
        <f t="shared" ca="1" si="10"/>
        <v>0</v>
      </c>
      <c r="J11" s="21">
        <f t="shared" ca="1" si="10"/>
        <v>0</v>
      </c>
      <c r="K11" s="21">
        <f t="shared" ca="1" si="10"/>
        <v>0</v>
      </c>
      <c r="L11" s="21">
        <f t="shared" ca="1" si="10"/>
        <v>0</v>
      </c>
      <c r="M11" s="21">
        <f t="shared" ca="1" si="10"/>
        <v>1</v>
      </c>
      <c r="N11" s="21">
        <f t="shared" ca="1" si="10"/>
        <v>1</v>
      </c>
      <c r="O11" s="21">
        <f t="shared" ca="1" si="10"/>
        <v>1</v>
      </c>
      <c r="P11" s="21">
        <f t="shared" ca="1" si="10"/>
        <v>1</v>
      </c>
      <c r="Q11" s="21">
        <f t="shared" ca="1" si="10"/>
        <v>1</v>
      </c>
      <c r="T11">
        <f t="shared" ca="1" si="14"/>
        <v>16</v>
      </c>
      <c r="U11">
        <f t="shared" ca="1" si="15"/>
        <v>6</v>
      </c>
      <c r="V11">
        <f t="shared" ca="1" si="11"/>
        <v>0</v>
      </c>
      <c r="W11" t="str">
        <f t="shared" ca="1" si="16"/>
        <v>0000010000011111</v>
      </c>
      <c r="X11">
        <f t="shared" ca="1" si="17"/>
        <v>1055</v>
      </c>
      <c r="Y11" t="str">
        <f t="shared" ca="1" si="18"/>
        <v>0000010000011111</v>
      </c>
      <c r="Z11" s="18" t="str">
        <f t="array" aca="1" ref="Z11" ca="1">IFERROR(IF(INDEX($AB11:$AQ11,1,MATCH(FALSE,$AB11:$AQ11=$AB$2:$AQ$2,0))=0,"divisor is larger","divisor is smaller"),"arrays are equal")</f>
        <v>divisor is larger</v>
      </c>
      <c r="AB11">
        <f t="shared" ca="1" si="19"/>
        <v>0</v>
      </c>
      <c r="AC11">
        <f t="shared" ca="1" si="9"/>
        <v>0</v>
      </c>
      <c r="AD11">
        <f t="shared" ca="1" si="9"/>
        <v>0</v>
      </c>
      <c r="AE11">
        <f t="shared" ca="1" si="9"/>
        <v>0</v>
      </c>
      <c r="AF11">
        <f t="shared" ca="1" si="9"/>
        <v>0</v>
      </c>
      <c r="AG11">
        <f t="shared" ca="1" si="9"/>
        <v>1</v>
      </c>
      <c r="AH11">
        <f t="shared" ca="1" si="9"/>
        <v>0</v>
      </c>
      <c r="AI11">
        <f t="shared" ca="1" si="9"/>
        <v>0</v>
      </c>
      <c r="AJ11">
        <f t="shared" ca="1" si="9"/>
        <v>0</v>
      </c>
      <c r="AK11">
        <f t="shared" ca="1" si="9"/>
        <v>0</v>
      </c>
      <c r="AL11">
        <f t="shared" ca="1" si="9"/>
        <v>0</v>
      </c>
      <c r="AM11">
        <f t="shared" ca="1" si="9"/>
        <v>1</v>
      </c>
      <c r="AN11">
        <f t="shared" ca="1" si="9"/>
        <v>1</v>
      </c>
      <c r="AO11">
        <f t="shared" ca="1" si="9"/>
        <v>1</v>
      </c>
      <c r="AP11">
        <f t="shared" ca="1" si="9"/>
        <v>1</v>
      </c>
      <c r="AQ11">
        <f t="shared" ca="1" si="9"/>
        <v>1</v>
      </c>
      <c r="AS11" t="str">
        <f t="shared" ca="1" si="12"/>
        <v>0000010000011111</v>
      </c>
      <c r="AT11" t="str">
        <f t="shared" ca="1" si="21"/>
        <v/>
      </c>
    </row>
    <row r="12" spans="1:52" x14ac:dyDescent="0.25">
      <c r="A12" s="11">
        <f t="shared" si="20"/>
        <v>6</v>
      </c>
      <c r="B12" s="21">
        <f t="shared" ca="1" si="10"/>
        <v>0</v>
      </c>
      <c r="C12" s="21">
        <f t="shared" ca="1" si="10"/>
        <v>0</v>
      </c>
      <c r="D12" s="21">
        <f t="shared" ca="1" si="10"/>
        <v>0</v>
      </c>
      <c r="E12" s="21">
        <f t="shared" ca="1" si="10"/>
        <v>0</v>
      </c>
      <c r="F12" s="21">
        <f t="shared" ca="1" si="10"/>
        <v>0</v>
      </c>
      <c r="G12" s="21">
        <f t="shared" ca="1" si="10"/>
        <v>1</v>
      </c>
      <c r="H12" s="21">
        <f t="shared" ca="1" si="10"/>
        <v>0</v>
      </c>
      <c r="I12" s="21">
        <f t="shared" ca="1" si="10"/>
        <v>0</v>
      </c>
      <c r="J12" s="21">
        <f t="shared" ca="1" si="10"/>
        <v>0</v>
      </c>
      <c r="K12" s="21">
        <f t="shared" ca="1" si="10"/>
        <v>0</v>
      </c>
      <c r="L12" s="21">
        <f t="shared" ca="1" si="10"/>
        <v>0</v>
      </c>
      <c r="M12" s="21">
        <f t="shared" ca="1" si="10"/>
        <v>1</v>
      </c>
      <c r="N12" s="21">
        <f t="shared" ca="1" si="10"/>
        <v>1</v>
      </c>
      <c r="O12" s="21">
        <f t="shared" ca="1" si="10"/>
        <v>1</v>
      </c>
      <c r="P12" s="21">
        <f t="shared" ca="1" si="10"/>
        <v>1</v>
      </c>
      <c r="Q12" s="21">
        <f t="shared" ca="1" si="10"/>
        <v>1</v>
      </c>
      <c r="T12">
        <f t="shared" ca="1" si="14"/>
        <v>16</v>
      </c>
      <c r="U12">
        <f t="shared" ca="1" si="15"/>
        <v>6</v>
      </c>
      <c r="V12">
        <f t="shared" ca="1" si="11"/>
        <v>0</v>
      </c>
      <c r="W12" t="str">
        <f t="shared" ca="1" si="16"/>
        <v>0000010000011111</v>
      </c>
      <c r="X12">
        <f t="shared" ca="1" si="17"/>
        <v>1055</v>
      </c>
      <c r="Y12" t="str">
        <f t="shared" ca="1" si="18"/>
        <v>0000010000011111</v>
      </c>
      <c r="Z12" s="18" t="str">
        <f t="array" aca="1" ref="Z12" ca="1">IFERROR(IF(INDEX($AB12:$AQ12,1,MATCH(FALSE,$AB12:$AQ12=$AB$2:$AQ$2,0))=0,"divisor is larger","divisor is smaller"),"arrays are equal")</f>
        <v>divisor is larger</v>
      </c>
      <c r="AB12">
        <f t="shared" ca="1" si="19"/>
        <v>0</v>
      </c>
      <c r="AC12">
        <f t="shared" ca="1" si="9"/>
        <v>0</v>
      </c>
      <c r="AD12">
        <f t="shared" ca="1" si="9"/>
        <v>0</v>
      </c>
      <c r="AE12">
        <f t="shared" ca="1" si="9"/>
        <v>0</v>
      </c>
      <c r="AF12">
        <f t="shared" ca="1" si="9"/>
        <v>0</v>
      </c>
      <c r="AG12">
        <f t="shared" ca="1" si="9"/>
        <v>1</v>
      </c>
      <c r="AH12">
        <f t="shared" ca="1" si="9"/>
        <v>0</v>
      </c>
      <c r="AI12">
        <f t="shared" ca="1" si="9"/>
        <v>0</v>
      </c>
      <c r="AJ12">
        <f t="shared" ca="1" si="9"/>
        <v>0</v>
      </c>
      <c r="AK12">
        <f t="shared" ca="1" si="9"/>
        <v>0</v>
      </c>
      <c r="AL12">
        <f t="shared" ca="1" si="9"/>
        <v>0</v>
      </c>
      <c r="AM12">
        <f t="shared" ca="1" si="9"/>
        <v>1</v>
      </c>
      <c r="AN12">
        <f t="shared" ca="1" si="9"/>
        <v>1</v>
      </c>
      <c r="AO12">
        <f t="shared" ca="1" si="9"/>
        <v>1</v>
      </c>
      <c r="AP12">
        <f t="shared" ca="1" si="9"/>
        <v>1</v>
      </c>
      <c r="AQ12">
        <f t="shared" ca="1" si="9"/>
        <v>1</v>
      </c>
      <c r="AS12" t="str">
        <f t="shared" ca="1" si="12"/>
        <v>0000010000011111</v>
      </c>
      <c r="AT12" t="str">
        <f t="shared" ca="1" si="21"/>
        <v/>
      </c>
    </row>
    <row r="13" spans="1:52" x14ac:dyDescent="0.25">
      <c r="A13" s="11">
        <f t="shared" si="20"/>
        <v>7</v>
      </c>
      <c r="B13" s="21">
        <f t="shared" ca="1" si="10"/>
        <v>0</v>
      </c>
      <c r="C13" s="21">
        <f t="shared" ca="1" si="10"/>
        <v>0</v>
      </c>
      <c r="D13" s="21">
        <f t="shared" ca="1" si="10"/>
        <v>0</v>
      </c>
      <c r="E13" s="21">
        <f t="shared" ca="1" si="10"/>
        <v>0</v>
      </c>
      <c r="F13" s="21">
        <f t="shared" ca="1" si="10"/>
        <v>0</v>
      </c>
      <c r="G13" s="21">
        <f t="shared" ca="1" si="10"/>
        <v>1</v>
      </c>
      <c r="H13" s="21">
        <f t="shared" ca="1" si="10"/>
        <v>0</v>
      </c>
      <c r="I13" s="21">
        <f t="shared" ca="1" si="10"/>
        <v>0</v>
      </c>
      <c r="J13" s="21">
        <f t="shared" ca="1" si="10"/>
        <v>0</v>
      </c>
      <c r="K13" s="21">
        <f t="shared" ca="1" si="10"/>
        <v>0</v>
      </c>
      <c r="L13" s="21">
        <f t="shared" ca="1" si="10"/>
        <v>0</v>
      </c>
      <c r="M13" s="21">
        <f t="shared" ca="1" si="10"/>
        <v>1</v>
      </c>
      <c r="N13" s="21">
        <f t="shared" ca="1" si="10"/>
        <v>1</v>
      </c>
      <c r="O13" s="21">
        <f t="shared" ca="1" si="10"/>
        <v>1</v>
      </c>
      <c r="P13" s="21">
        <f t="shared" ca="1" si="10"/>
        <v>1</v>
      </c>
      <c r="Q13" s="21">
        <f t="shared" ca="1" si="10"/>
        <v>1</v>
      </c>
      <c r="T13">
        <f t="shared" ca="1" si="14"/>
        <v>16</v>
      </c>
      <c r="U13">
        <f t="shared" ca="1" si="15"/>
        <v>6</v>
      </c>
      <c r="V13">
        <f t="shared" ca="1" si="11"/>
        <v>0</v>
      </c>
      <c r="W13" t="str">
        <f t="shared" ca="1" si="16"/>
        <v>0000010000011111</v>
      </c>
      <c r="X13">
        <f t="shared" ca="1" si="17"/>
        <v>1055</v>
      </c>
      <c r="Y13" t="str">
        <f t="shared" ca="1" si="18"/>
        <v>0000010000011111</v>
      </c>
      <c r="Z13" s="18" t="str">
        <f t="array" aca="1" ref="Z13" ca="1">IFERROR(IF(INDEX($AB13:$AQ13,1,MATCH(FALSE,$AB13:$AQ13=$AB$2:$AQ$2,0))=0,"divisor is larger","divisor is smaller"),"arrays are equal")</f>
        <v>divisor is larger</v>
      </c>
      <c r="AB13">
        <f t="shared" ca="1" si="19"/>
        <v>0</v>
      </c>
      <c r="AC13">
        <f t="shared" ca="1" si="9"/>
        <v>0</v>
      </c>
      <c r="AD13">
        <f t="shared" ca="1" si="9"/>
        <v>0</v>
      </c>
      <c r="AE13">
        <f t="shared" ca="1" si="9"/>
        <v>0</v>
      </c>
      <c r="AF13">
        <f t="shared" ca="1" si="9"/>
        <v>0</v>
      </c>
      <c r="AG13">
        <f t="shared" ca="1" si="9"/>
        <v>1</v>
      </c>
      <c r="AH13">
        <f t="shared" ca="1" si="9"/>
        <v>0</v>
      </c>
      <c r="AI13">
        <f t="shared" ca="1" si="9"/>
        <v>0</v>
      </c>
      <c r="AJ13">
        <f t="shared" ca="1" si="9"/>
        <v>0</v>
      </c>
      <c r="AK13">
        <f t="shared" ca="1" si="9"/>
        <v>0</v>
      </c>
      <c r="AL13">
        <f t="shared" ca="1" si="9"/>
        <v>0</v>
      </c>
      <c r="AM13">
        <f t="shared" ca="1" si="9"/>
        <v>1</v>
      </c>
      <c r="AN13">
        <f t="shared" ca="1" si="9"/>
        <v>1</v>
      </c>
      <c r="AO13">
        <f t="shared" ca="1" si="9"/>
        <v>1</v>
      </c>
      <c r="AP13">
        <f t="shared" ca="1" si="9"/>
        <v>1</v>
      </c>
      <c r="AQ13">
        <f t="shared" ca="1" si="9"/>
        <v>1</v>
      </c>
      <c r="AS13" t="str">
        <f t="shared" ca="1" si="12"/>
        <v>0000010000011111</v>
      </c>
      <c r="AT13" t="str">
        <f t="shared" ca="1" si="21"/>
        <v/>
      </c>
    </row>
    <row r="14" spans="1:52" x14ac:dyDescent="0.25">
      <c r="A14" s="11">
        <f t="shared" si="20"/>
        <v>8</v>
      </c>
      <c r="B14" s="21">
        <f t="shared" ca="1" si="10"/>
        <v>0</v>
      </c>
      <c r="C14" s="21">
        <f t="shared" ca="1" si="10"/>
        <v>0</v>
      </c>
      <c r="D14" s="21">
        <f t="shared" ca="1" si="10"/>
        <v>0</v>
      </c>
      <c r="E14" s="21">
        <f t="shared" ca="1" si="10"/>
        <v>0</v>
      </c>
      <c r="F14" s="21">
        <f t="shared" ca="1" si="10"/>
        <v>0</v>
      </c>
      <c r="G14" s="21">
        <f t="shared" ca="1" si="10"/>
        <v>1</v>
      </c>
      <c r="H14" s="21">
        <f t="shared" ca="1" si="10"/>
        <v>0</v>
      </c>
      <c r="I14" s="21">
        <f t="shared" ca="1" si="10"/>
        <v>0</v>
      </c>
      <c r="J14" s="21">
        <f t="shared" ca="1" si="10"/>
        <v>0</v>
      </c>
      <c r="K14" s="21">
        <f t="shared" ca="1" si="10"/>
        <v>0</v>
      </c>
      <c r="L14" s="21">
        <f t="shared" ca="1" si="10"/>
        <v>0</v>
      </c>
      <c r="M14" s="21">
        <f t="shared" ca="1" si="10"/>
        <v>1</v>
      </c>
      <c r="N14" s="21">
        <f t="shared" ca="1" si="10"/>
        <v>1</v>
      </c>
      <c r="O14" s="21">
        <f t="shared" ca="1" si="10"/>
        <v>1</v>
      </c>
      <c r="P14" s="21">
        <f t="shared" ca="1" si="10"/>
        <v>1</v>
      </c>
      <c r="Q14" s="21">
        <f t="shared" ca="1" si="10"/>
        <v>1</v>
      </c>
      <c r="T14">
        <f t="shared" ca="1" si="14"/>
        <v>16</v>
      </c>
      <c r="U14">
        <f t="shared" ca="1" si="15"/>
        <v>6</v>
      </c>
      <c r="V14">
        <f t="shared" ca="1" si="11"/>
        <v>0</v>
      </c>
      <c r="W14" t="str">
        <f t="shared" ca="1" si="16"/>
        <v>0000010000011111</v>
      </c>
      <c r="X14">
        <f t="shared" ca="1" si="17"/>
        <v>1055</v>
      </c>
      <c r="Y14" t="str">
        <f t="shared" ca="1" si="18"/>
        <v>0000010000011111</v>
      </c>
      <c r="Z14" s="18" t="str">
        <f t="array" aca="1" ref="Z14" ca="1">IFERROR(IF(INDEX($AB14:$AQ14,1,MATCH(FALSE,$AB14:$AQ14=$AB$2:$AQ$2,0))=0,"divisor is larger","divisor is smaller"),"arrays are equal")</f>
        <v>divisor is larger</v>
      </c>
      <c r="AB14">
        <f t="shared" ca="1" si="19"/>
        <v>0</v>
      </c>
      <c r="AC14">
        <f t="shared" ca="1" si="9"/>
        <v>0</v>
      </c>
      <c r="AD14">
        <f t="shared" ca="1" si="9"/>
        <v>0</v>
      </c>
      <c r="AE14">
        <f t="shared" ca="1" si="9"/>
        <v>0</v>
      </c>
      <c r="AF14">
        <f t="shared" ca="1" si="9"/>
        <v>0</v>
      </c>
      <c r="AG14">
        <f t="shared" ca="1" si="9"/>
        <v>1</v>
      </c>
      <c r="AH14">
        <f t="shared" ca="1" si="9"/>
        <v>0</v>
      </c>
      <c r="AI14">
        <f t="shared" ca="1" si="9"/>
        <v>0</v>
      </c>
      <c r="AJ14">
        <f t="shared" ca="1" si="9"/>
        <v>0</v>
      </c>
      <c r="AK14">
        <f t="shared" ca="1" si="9"/>
        <v>0</v>
      </c>
      <c r="AL14">
        <f t="shared" ca="1" si="9"/>
        <v>0</v>
      </c>
      <c r="AM14">
        <f t="shared" ca="1" si="9"/>
        <v>1</v>
      </c>
      <c r="AN14">
        <f t="shared" ca="1" si="9"/>
        <v>1</v>
      </c>
      <c r="AO14">
        <f t="shared" ca="1" si="9"/>
        <v>1</v>
      </c>
      <c r="AP14">
        <f t="shared" ca="1" si="9"/>
        <v>1</v>
      </c>
      <c r="AQ14">
        <f t="shared" ca="1" si="9"/>
        <v>1</v>
      </c>
      <c r="AS14" t="str">
        <f t="shared" ca="1" si="12"/>
        <v>0000010000011111</v>
      </c>
      <c r="AT14" t="str">
        <f t="shared" ca="1" si="21"/>
        <v/>
      </c>
    </row>
    <row r="15" spans="1:52" x14ac:dyDescent="0.25">
      <c r="A15" s="11">
        <f t="shared" si="20"/>
        <v>9</v>
      </c>
      <c r="B15" s="21">
        <f t="shared" ca="1" si="10"/>
        <v>0</v>
      </c>
      <c r="C15" s="21">
        <f t="shared" ca="1" si="10"/>
        <v>0</v>
      </c>
      <c r="D15" s="21">
        <f t="shared" ca="1" si="10"/>
        <v>0</v>
      </c>
      <c r="E15" s="21">
        <f t="shared" ca="1" si="10"/>
        <v>0</v>
      </c>
      <c r="F15" s="21">
        <f t="shared" ca="1" si="10"/>
        <v>0</v>
      </c>
      <c r="G15" s="21">
        <f t="shared" ca="1" si="10"/>
        <v>1</v>
      </c>
      <c r="H15" s="21">
        <f t="shared" ca="1" si="10"/>
        <v>0</v>
      </c>
      <c r="I15" s="21">
        <f t="shared" ca="1" si="10"/>
        <v>0</v>
      </c>
      <c r="J15" s="21">
        <f t="shared" ca="1" si="10"/>
        <v>0</v>
      </c>
      <c r="K15" s="21">
        <f t="shared" ca="1" si="10"/>
        <v>0</v>
      </c>
      <c r="L15" s="21">
        <f t="shared" ca="1" si="10"/>
        <v>0</v>
      </c>
      <c r="M15" s="21">
        <f t="shared" ca="1" si="10"/>
        <v>1</v>
      </c>
      <c r="N15" s="21">
        <f t="shared" ca="1" si="10"/>
        <v>1</v>
      </c>
      <c r="O15" s="21">
        <f t="shared" ca="1" si="10"/>
        <v>1</v>
      </c>
      <c r="P15" s="21">
        <f t="shared" ca="1" si="10"/>
        <v>1</v>
      </c>
      <c r="Q15" s="21">
        <f t="shared" ca="1" si="10"/>
        <v>1</v>
      </c>
      <c r="T15">
        <f t="shared" ca="1" si="14"/>
        <v>16</v>
      </c>
      <c r="U15">
        <f t="shared" ca="1" si="15"/>
        <v>6</v>
      </c>
      <c r="V15">
        <f t="shared" ca="1" si="11"/>
        <v>0</v>
      </c>
      <c r="W15" t="str">
        <f t="shared" ca="1" si="16"/>
        <v>0000010000011111</v>
      </c>
      <c r="X15">
        <f t="shared" ca="1" si="17"/>
        <v>1055</v>
      </c>
      <c r="Y15" t="str">
        <f t="shared" ca="1" si="18"/>
        <v>0000010000011111</v>
      </c>
      <c r="Z15" s="18" t="str">
        <f t="array" aca="1" ref="Z15" ca="1">IFERROR(IF(INDEX($AB15:$AQ15,1,MATCH(FALSE,$AB15:$AQ15=$AB$2:$AQ$2,0))=0,"divisor is larger","divisor is smaller"),"arrays are equal")</f>
        <v>divisor is larger</v>
      </c>
      <c r="AB15">
        <f t="shared" ca="1" si="19"/>
        <v>0</v>
      </c>
      <c r="AC15">
        <f t="shared" ca="1" si="9"/>
        <v>0</v>
      </c>
      <c r="AD15">
        <f t="shared" ca="1" si="9"/>
        <v>0</v>
      </c>
      <c r="AE15">
        <f t="shared" ca="1" si="9"/>
        <v>0</v>
      </c>
      <c r="AF15">
        <f t="shared" ca="1" si="9"/>
        <v>0</v>
      </c>
      <c r="AG15">
        <f t="shared" ca="1" si="9"/>
        <v>1</v>
      </c>
      <c r="AH15">
        <f t="shared" ca="1" si="9"/>
        <v>0</v>
      </c>
      <c r="AI15">
        <f t="shared" ca="1" si="9"/>
        <v>0</v>
      </c>
      <c r="AJ15">
        <f t="shared" ca="1" si="9"/>
        <v>0</v>
      </c>
      <c r="AK15">
        <f t="shared" ca="1" si="9"/>
        <v>0</v>
      </c>
      <c r="AL15">
        <f t="shared" ca="1" si="9"/>
        <v>0</v>
      </c>
      <c r="AM15">
        <f t="shared" ca="1" si="9"/>
        <v>1</v>
      </c>
      <c r="AN15">
        <f t="shared" ca="1" si="9"/>
        <v>1</v>
      </c>
      <c r="AO15">
        <f t="shared" ca="1" si="9"/>
        <v>1</v>
      </c>
      <c r="AP15">
        <f t="shared" ca="1" si="9"/>
        <v>1</v>
      </c>
      <c r="AQ15">
        <f t="shared" ca="1" si="9"/>
        <v>1</v>
      </c>
      <c r="AS15" t="str">
        <f t="shared" ca="1" si="12"/>
        <v>0000010000011111</v>
      </c>
      <c r="AT15" t="str">
        <f t="shared" ca="1" si="21"/>
        <v/>
      </c>
      <c r="AU15" t="str">
        <f ca="1">IFERROR(INDEX($AS$7:$AT$22,MATCH("Remainder on next line",$AT$7:$AT$22,0)+1,1),AS15)</f>
        <v>0000010000011111</v>
      </c>
    </row>
    <row r="16" spans="1:52" x14ac:dyDescent="0.25">
      <c r="A16" s="11">
        <f t="shared" si="20"/>
        <v>10</v>
      </c>
      <c r="B16" s="21">
        <f t="shared" ca="1" si="10"/>
        <v>0</v>
      </c>
      <c r="C16" s="21">
        <f t="shared" ca="1" si="10"/>
        <v>0</v>
      </c>
      <c r="D16" s="21">
        <f t="shared" ca="1" si="10"/>
        <v>0</v>
      </c>
      <c r="E16" s="21">
        <f t="shared" ca="1" si="10"/>
        <v>0</v>
      </c>
      <c r="F16" s="21">
        <f t="shared" ca="1" si="10"/>
        <v>0</v>
      </c>
      <c r="G16" s="21">
        <f t="shared" ca="1" si="10"/>
        <v>1</v>
      </c>
      <c r="H16" s="21">
        <f t="shared" ca="1" si="10"/>
        <v>0</v>
      </c>
      <c r="I16" s="21">
        <f t="shared" ca="1" si="10"/>
        <v>0</v>
      </c>
      <c r="J16" s="21">
        <f t="shared" ca="1" si="10"/>
        <v>0</v>
      </c>
      <c r="K16" s="21">
        <f t="shared" ca="1" si="10"/>
        <v>0</v>
      </c>
      <c r="L16" s="21">
        <f t="shared" ca="1" si="10"/>
        <v>0</v>
      </c>
      <c r="M16" s="21">
        <f t="shared" ca="1" si="10"/>
        <v>1</v>
      </c>
      <c r="N16" s="21">
        <f t="shared" ca="1" si="10"/>
        <v>1</v>
      </c>
      <c r="O16" s="21">
        <f t="shared" ca="1" si="10"/>
        <v>1</v>
      </c>
      <c r="P16" s="21">
        <f t="shared" ca="1" si="10"/>
        <v>1</v>
      </c>
      <c r="Q16" s="21">
        <f t="shared" ca="1" si="10"/>
        <v>1</v>
      </c>
      <c r="T16">
        <f t="shared" ca="1" si="14"/>
        <v>16</v>
      </c>
      <c r="U16">
        <f t="shared" ca="1" si="15"/>
        <v>6</v>
      </c>
      <c r="V16">
        <f t="shared" ca="1" si="11"/>
        <v>0</v>
      </c>
      <c r="W16" t="str">
        <f t="shared" ca="1" si="16"/>
        <v>0000010000011111</v>
      </c>
      <c r="X16">
        <f t="shared" ca="1" si="17"/>
        <v>1055</v>
      </c>
      <c r="Y16" t="str">
        <f t="shared" ca="1" si="18"/>
        <v>0000010000011111</v>
      </c>
      <c r="Z16" s="18" t="str">
        <f t="array" aca="1" ref="Z16" ca="1">IFERROR(IF(INDEX($AB16:$AQ16,1,MATCH(FALSE,$AB16:$AQ16=$AB$2:$AQ$2,0))=0,"divisor is larger","divisor is smaller"),"arrays are equal")</f>
        <v>divisor is larger</v>
      </c>
      <c r="AB16">
        <f t="shared" ca="1" si="19"/>
        <v>0</v>
      </c>
      <c r="AC16">
        <f t="shared" ca="1" si="9"/>
        <v>0</v>
      </c>
      <c r="AD16">
        <f t="shared" ca="1" si="9"/>
        <v>0</v>
      </c>
      <c r="AE16">
        <f t="shared" ca="1" si="9"/>
        <v>0</v>
      </c>
      <c r="AF16">
        <f t="shared" ca="1" si="9"/>
        <v>0</v>
      </c>
      <c r="AG16">
        <f t="shared" ca="1" si="9"/>
        <v>1</v>
      </c>
      <c r="AH16">
        <f t="shared" ca="1" si="9"/>
        <v>0</v>
      </c>
      <c r="AI16">
        <f t="shared" ca="1" si="9"/>
        <v>0</v>
      </c>
      <c r="AJ16">
        <f t="shared" ca="1" si="9"/>
        <v>0</v>
      </c>
      <c r="AK16">
        <f t="shared" ca="1" si="9"/>
        <v>0</v>
      </c>
      <c r="AL16">
        <f t="shared" ca="1" si="9"/>
        <v>0</v>
      </c>
      <c r="AM16">
        <f t="shared" ca="1" si="9"/>
        <v>1</v>
      </c>
      <c r="AN16">
        <f t="shared" ca="1" si="9"/>
        <v>1</v>
      </c>
      <c r="AO16">
        <f t="shared" ca="1" si="9"/>
        <v>1</v>
      </c>
      <c r="AP16">
        <f t="shared" ca="1" si="9"/>
        <v>1</v>
      </c>
      <c r="AQ16">
        <f t="shared" ca="1" si="9"/>
        <v>1</v>
      </c>
      <c r="AS16" t="str">
        <f t="shared" ca="1" si="12"/>
        <v>0000010000011111</v>
      </c>
      <c r="AT16" t="str">
        <f t="shared" ca="1" si="21"/>
        <v/>
      </c>
      <c r="AU16">
        <f ca="1">SUMPRODUCT(--MID(AU15,LEN(AU15)+1-ROW(INDIRECT("1:"&amp;LEN(AU15))),1),(2^(ROW(INDIRECT("1:"&amp;LEN(AU15)))-1)))</f>
        <v>1055</v>
      </c>
      <c r="AV16" t="s">
        <v>102</v>
      </c>
    </row>
    <row r="17" spans="1:48" x14ac:dyDescent="0.25">
      <c r="A17" s="11">
        <f t="shared" si="20"/>
        <v>11</v>
      </c>
      <c r="B17" s="21">
        <f t="shared" ca="1" si="10"/>
        <v>0</v>
      </c>
      <c r="C17" s="21">
        <f t="shared" ca="1" si="10"/>
        <v>0</v>
      </c>
      <c r="D17" s="21">
        <f t="shared" ca="1" si="10"/>
        <v>0</v>
      </c>
      <c r="E17" s="21">
        <f t="shared" ca="1" si="10"/>
        <v>0</v>
      </c>
      <c r="F17" s="21">
        <f t="shared" ca="1" si="10"/>
        <v>0</v>
      </c>
      <c r="G17" s="21">
        <f t="shared" ca="1" si="10"/>
        <v>1</v>
      </c>
      <c r="H17" s="21">
        <f t="shared" ca="1" si="10"/>
        <v>0</v>
      </c>
      <c r="I17" s="21">
        <f t="shared" ca="1" si="10"/>
        <v>0</v>
      </c>
      <c r="J17" s="21">
        <f t="shared" ca="1" si="10"/>
        <v>0</v>
      </c>
      <c r="K17" s="21">
        <f t="shared" ca="1" si="10"/>
        <v>0</v>
      </c>
      <c r="L17" s="21">
        <f t="shared" ca="1" si="10"/>
        <v>0</v>
      </c>
      <c r="M17" s="21">
        <f t="shared" ca="1" si="10"/>
        <v>1</v>
      </c>
      <c r="N17" s="21">
        <f t="shared" ca="1" si="10"/>
        <v>1</v>
      </c>
      <c r="O17" s="21">
        <f t="shared" ca="1" si="10"/>
        <v>1</v>
      </c>
      <c r="P17" s="21">
        <f t="shared" ca="1" si="10"/>
        <v>1</v>
      </c>
      <c r="Q17" s="21">
        <f t="shared" ca="1" si="10"/>
        <v>1</v>
      </c>
      <c r="T17">
        <f t="shared" ca="1" si="14"/>
        <v>16</v>
      </c>
      <c r="U17">
        <f t="shared" ca="1" si="15"/>
        <v>6</v>
      </c>
      <c r="V17">
        <f t="shared" ca="1" si="11"/>
        <v>0</v>
      </c>
      <c r="W17" t="str">
        <f t="shared" ca="1" si="16"/>
        <v>0000010000011111</v>
      </c>
      <c r="X17">
        <f t="shared" ca="1" si="17"/>
        <v>1055</v>
      </c>
      <c r="Y17" t="str">
        <f t="shared" ca="1" si="18"/>
        <v>0000010000011111</v>
      </c>
      <c r="Z17" s="18" t="str">
        <f t="array" aca="1" ref="Z17" ca="1">IFERROR(IF(INDEX($AB17:$AQ17,1,MATCH(FALSE,$AB17:$AQ17=$AB$2:$AQ$2,0))=0,"divisor is larger","divisor is smaller"),"arrays are equal")</f>
        <v>divisor is larger</v>
      </c>
      <c r="AB17">
        <f t="shared" ca="1" si="19"/>
        <v>0</v>
      </c>
      <c r="AC17">
        <f t="shared" ca="1" si="9"/>
        <v>0</v>
      </c>
      <c r="AD17">
        <f t="shared" ca="1" si="9"/>
        <v>0</v>
      </c>
      <c r="AE17">
        <f t="shared" ca="1" si="9"/>
        <v>0</v>
      </c>
      <c r="AF17">
        <f t="shared" ca="1" si="9"/>
        <v>0</v>
      </c>
      <c r="AG17">
        <f t="shared" ca="1" si="9"/>
        <v>1</v>
      </c>
      <c r="AH17">
        <f t="shared" ca="1" si="9"/>
        <v>0</v>
      </c>
      <c r="AI17">
        <f t="shared" ca="1" si="9"/>
        <v>0</v>
      </c>
      <c r="AJ17">
        <f t="shared" ca="1" si="9"/>
        <v>0</v>
      </c>
      <c r="AK17">
        <f t="shared" ca="1" si="9"/>
        <v>0</v>
      </c>
      <c r="AL17">
        <f t="shared" ca="1" si="9"/>
        <v>0</v>
      </c>
      <c r="AM17">
        <f t="shared" ca="1" si="9"/>
        <v>1</v>
      </c>
      <c r="AN17">
        <f t="shared" ca="1" si="9"/>
        <v>1</v>
      </c>
      <c r="AO17">
        <f t="shared" ca="1" si="9"/>
        <v>1</v>
      </c>
      <c r="AP17">
        <f t="shared" ca="1" si="9"/>
        <v>1</v>
      </c>
      <c r="AQ17">
        <f t="shared" ca="1" si="9"/>
        <v>1</v>
      </c>
      <c r="AS17" t="str">
        <f t="shared" ca="1" si="12"/>
        <v>0000010000011111</v>
      </c>
      <c r="AT17" t="str">
        <f t="shared" ca="1" si="21"/>
        <v/>
      </c>
      <c r="AU17">
        <f ca="1">AW2</f>
        <v>1055</v>
      </c>
      <c r="AV17" t="s">
        <v>121</v>
      </c>
    </row>
    <row r="18" spans="1:48" x14ac:dyDescent="0.25">
      <c r="A18" s="11">
        <f t="shared" si="20"/>
        <v>12</v>
      </c>
      <c r="B18" s="21">
        <f t="shared" ca="1" si="10"/>
        <v>0</v>
      </c>
      <c r="C18" s="21">
        <f t="shared" ca="1" si="10"/>
        <v>0</v>
      </c>
      <c r="D18" s="21">
        <f t="shared" ca="1" si="10"/>
        <v>0</v>
      </c>
      <c r="E18" s="21">
        <f t="shared" ca="1" si="10"/>
        <v>0</v>
      </c>
      <c r="F18" s="21">
        <f t="shared" ca="1" si="10"/>
        <v>0</v>
      </c>
      <c r="G18" s="21">
        <f t="shared" ca="1" si="10"/>
        <v>1</v>
      </c>
      <c r="H18" s="21">
        <f t="shared" ca="1" si="10"/>
        <v>0</v>
      </c>
      <c r="I18" s="21">
        <f t="shared" ca="1" si="10"/>
        <v>0</v>
      </c>
      <c r="J18" s="21">
        <f t="shared" ca="1" si="10"/>
        <v>0</v>
      </c>
      <c r="K18" s="21">
        <f t="shared" ca="1" si="10"/>
        <v>0</v>
      </c>
      <c r="L18" s="21">
        <f t="shared" ca="1" si="10"/>
        <v>0</v>
      </c>
      <c r="M18" s="21">
        <f t="shared" ca="1" si="10"/>
        <v>1</v>
      </c>
      <c r="N18" s="21">
        <f t="shared" ca="1" si="10"/>
        <v>1</v>
      </c>
      <c r="O18" s="21">
        <f t="shared" ca="1" si="10"/>
        <v>1</v>
      </c>
      <c r="P18" s="21">
        <f t="shared" ca="1" si="10"/>
        <v>1</v>
      </c>
      <c r="Q18" s="21">
        <f t="shared" ca="1" si="10"/>
        <v>1</v>
      </c>
      <c r="T18">
        <f t="shared" ca="1" si="14"/>
        <v>16</v>
      </c>
      <c r="U18">
        <f t="shared" ca="1" si="15"/>
        <v>6</v>
      </c>
      <c r="V18">
        <f t="shared" ca="1" si="11"/>
        <v>0</v>
      </c>
      <c r="W18" t="str">
        <f t="shared" ca="1" si="16"/>
        <v>0000010000011111</v>
      </c>
      <c r="X18">
        <f t="shared" ca="1" si="17"/>
        <v>1055</v>
      </c>
      <c r="Y18" t="str">
        <f t="shared" ca="1" si="18"/>
        <v>0000010000011111</v>
      </c>
      <c r="Z18" s="18" t="str">
        <f t="array" aca="1" ref="Z18" ca="1">IFERROR(IF(INDEX($AB18:$AQ18,1,MATCH(FALSE,$AB18:$AQ18=$AB$2:$AQ$2,0))=0,"divisor is larger","divisor is smaller"),"arrays are equal")</f>
        <v>divisor is larger</v>
      </c>
      <c r="AB18">
        <f t="shared" ca="1" si="19"/>
        <v>0</v>
      </c>
      <c r="AC18">
        <f t="shared" ca="1" si="9"/>
        <v>0</v>
      </c>
      <c r="AD18">
        <f t="shared" ca="1" si="9"/>
        <v>0</v>
      </c>
      <c r="AE18">
        <f t="shared" ca="1" si="9"/>
        <v>0</v>
      </c>
      <c r="AF18">
        <f t="shared" ca="1" si="9"/>
        <v>0</v>
      </c>
      <c r="AG18">
        <f t="shared" ca="1" si="9"/>
        <v>1</v>
      </c>
      <c r="AH18">
        <f t="shared" ca="1" si="9"/>
        <v>0</v>
      </c>
      <c r="AI18">
        <f t="shared" ca="1" si="9"/>
        <v>0</v>
      </c>
      <c r="AJ18">
        <f t="shared" ca="1" si="9"/>
        <v>0</v>
      </c>
      <c r="AK18">
        <f t="shared" ca="1" si="9"/>
        <v>0</v>
      </c>
      <c r="AL18">
        <f t="shared" ca="1" si="9"/>
        <v>0</v>
      </c>
      <c r="AM18">
        <f t="shared" ca="1" si="9"/>
        <v>1</v>
      </c>
      <c r="AN18">
        <f t="shared" ca="1" si="9"/>
        <v>1</v>
      </c>
      <c r="AO18">
        <f t="shared" ca="1" si="9"/>
        <v>1</v>
      </c>
      <c r="AP18">
        <f t="shared" ca="1" si="9"/>
        <v>1</v>
      </c>
      <c r="AQ18">
        <f t="shared" ca="1" si="9"/>
        <v>1</v>
      </c>
      <c r="AS18" t="str">
        <f ca="1">_xlfn.CONCAT(AB18:AQ18)</f>
        <v>0000010000011111</v>
      </c>
      <c r="AT18" t="str">
        <f t="shared" ca="1" si="21"/>
        <v/>
      </c>
      <c r="AU18" t="str">
        <f ca="1">AS25</f>
        <v>0000000000010101</v>
      </c>
    </row>
    <row r="19" spans="1:48" x14ac:dyDescent="0.25">
      <c r="A19" s="11">
        <f t="shared" si="20"/>
        <v>13</v>
      </c>
      <c r="B19" s="21">
        <f t="shared" ca="1" si="10"/>
        <v>0</v>
      </c>
      <c r="C19" s="21">
        <f t="shared" ca="1" si="10"/>
        <v>0</v>
      </c>
      <c r="D19" s="21">
        <f t="shared" ca="1" si="10"/>
        <v>0</v>
      </c>
      <c r="E19" s="21">
        <f t="shared" ca="1" si="10"/>
        <v>0</v>
      </c>
      <c r="F19" s="21">
        <f t="shared" ca="1" si="10"/>
        <v>0</v>
      </c>
      <c r="G19" s="21">
        <f t="shared" ca="1" si="10"/>
        <v>1</v>
      </c>
      <c r="H19" s="21">
        <f t="shared" ca="1" si="10"/>
        <v>0</v>
      </c>
      <c r="I19" s="21">
        <f t="shared" ca="1" si="10"/>
        <v>0</v>
      </c>
      <c r="J19" s="21">
        <f t="shared" ca="1" si="10"/>
        <v>0</v>
      </c>
      <c r="K19" s="21">
        <f t="shared" ca="1" si="10"/>
        <v>0</v>
      </c>
      <c r="L19" s="21">
        <f t="shared" ca="1" si="10"/>
        <v>0</v>
      </c>
      <c r="M19" s="21">
        <f t="shared" ca="1" si="10"/>
        <v>1</v>
      </c>
      <c r="N19" s="21">
        <f t="shared" ca="1" si="10"/>
        <v>1</v>
      </c>
      <c r="O19" s="21">
        <f t="shared" ca="1" si="10"/>
        <v>1</v>
      </c>
      <c r="P19" s="21">
        <f t="shared" ca="1" si="10"/>
        <v>1</v>
      </c>
      <c r="Q19" s="21">
        <f t="shared" ca="1" si="10"/>
        <v>1</v>
      </c>
      <c r="T19">
        <f t="shared" ca="1" si="14"/>
        <v>16</v>
      </c>
      <c r="U19">
        <f t="shared" ca="1" si="15"/>
        <v>6</v>
      </c>
      <c r="V19">
        <f t="shared" ca="1" si="11"/>
        <v>0</v>
      </c>
      <c r="W19" t="str">
        <f t="shared" ca="1" si="16"/>
        <v>0000010000011111</v>
      </c>
      <c r="X19">
        <f t="shared" ca="1" si="17"/>
        <v>1055</v>
      </c>
      <c r="Y19" t="str">
        <f t="shared" ca="1" si="18"/>
        <v>0000010000011111</v>
      </c>
      <c r="Z19" s="18" t="str">
        <f t="array" aca="1" ref="Z19" ca="1">IFERROR(IF(INDEX($AB19:$AQ19,1,MATCH(FALSE,$AB19:$AQ19=$AB$2:$AQ$2,0))=0,"divisor is larger","divisor is smaller"),"arrays are equal")</f>
        <v>divisor is larger</v>
      </c>
      <c r="AB19">
        <f t="shared" ca="1" si="19"/>
        <v>0</v>
      </c>
      <c r="AC19">
        <f t="shared" ca="1" si="9"/>
        <v>0</v>
      </c>
      <c r="AD19">
        <f t="shared" ca="1" si="9"/>
        <v>0</v>
      </c>
      <c r="AE19">
        <f t="shared" ca="1" si="9"/>
        <v>0</v>
      </c>
      <c r="AF19">
        <f t="shared" ca="1" si="9"/>
        <v>0</v>
      </c>
      <c r="AG19">
        <f t="shared" ca="1" si="9"/>
        <v>1</v>
      </c>
      <c r="AH19">
        <f t="shared" ca="1" si="9"/>
        <v>0</v>
      </c>
      <c r="AI19">
        <f t="shared" ca="1" si="9"/>
        <v>0</v>
      </c>
      <c r="AJ19">
        <f t="shared" ca="1" si="9"/>
        <v>0</v>
      </c>
      <c r="AK19">
        <f t="shared" ca="1" si="9"/>
        <v>0</v>
      </c>
      <c r="AL19">
        <f t="shared" ca="1" si="9"/>
        <v>0</v>
      </c>
      <c r="AM19">
        <f t="shared" ca="1" si="9"/>
        <v>1</v>
      </c>
      <c r="AN19">
        <f t="shared" ca="1" si="9"/>
        <v>1</v>
      </c>
      <c r="AO19">
        <f t="shared" ca="1" si="9"/>
        <v>1</v>
      </c>
      <c r="AP19">
        <f t="shared" ca="1" si="9"/>
        <v>1</v>
      </c>
      <c r="AQ19">
        <f t="shared" ca="1" si="9"/>
        <v>1</v>
      </c>
      <c r="AS19" t="str">
        <f t="shared" ref="AS19:AS22" ca="1" si="22">_xlfn.CONCAT(AB19:AQ19)</f>
        <v>0000010000011111</v>
      </c>
      <c r="AT19" t="str">
        <f t="shared" ca="1" si="21"/>
        <v/>
      </c>
      <c r="AU19">
        <f ca="1">SUMPRODUCT(--MID(AU18,LEN(AU18)+1-ROW(INDIRECT("1:"&amp;LEN(AU18))),1),(2^(ROW(INDIRECT("1:"&amp;LEN(AU18)))-1)))</f>
        <v>21</v>
      </c>
      <c r="AV19" t="s">
        <v>120</v>
      </c>
    </row>
    <row r="20" spans="1:48" x14ac:dyDescent="0.25">
      <c r="A20" s="11">
        <f t="shared" si="20"/>
        <v>14</v>
      </c>
      <c r="B20" s="21">
        <f t="shared" ca="1" si="10"/>
        <v>0</v>
      </c>
      <c r="C20" s="21">
        <f t="shared" ca="1" si="10"/>
        <v>0</v>
      </c>
      <c r="D20" s="21">
        <f t="shared" ca="1" si="10"/>
        <v>0</v>
      </c>
      <c r="E20" s="21">
        <f t="shared" ca="1" si="10"/>
        <v>0</v>
      </c>
      <c r="F20" s="21">
        <f t="shared" ca="1" si="10"/>
        <v>0</v>
      </c>
      <c r="G20" s="21">
        <f t="shared" ca="1" si="10"/>
        <v>1</v>
      </c>
      <c r="H20" s="21">
        <f t="shared" ca="1" si="10"/>
        <v>0</v>
      </c>
      <c r="I20" s="21">
        <f t="shared" ca="1" si="10"/>
        <v>0</v>
      </c>
      <c r="J20" s="21">
        <f t="shared" ca="1" si="10"/>
        <v>0</v>
      </c>
      <c r="K20" s="21">
        <f t="shared" ca="1" si="10"/>
        <v>0</v>
      </c>
      <c r="L20" s="21">
        <f t="shared" ca="1" si="10"/>
        <v>0</v>
      </c>
      <c r="M20" s="21">
        <f t="shared" ca="1" si="10"/>
        <v>1</v>
      </c>
      <c r="N20" s="21">
        <f t="shared" ca="1" si="10"/>
        <v>1</v>
      </c>
      <c r="O20" s="21">
        <f t="shared" ca="1" si="10"/>
        <v>1</v>
      </c>
      <c r="P20" s="21">
        <f t="shared" ca="1" si="10"/>
        <v>1</v>
      </c>
      <c r="Q20" s="21">
        <f t="shared" ca="1" si="10"/>
        <v>1</v>
      </c>
      <c r="T20">
        <f t="shared" ca="1" si="14"/>
        <v>16</v>
      </c>
      <c r="U20">
        <f t="shared" ca="1" si="15"/>
        <v>6</v>
      </c>
      <c r="V20">
        <f t="shared" ca="1" si="11"/>
        <v>0</v>
      </c>
      <c r="W20" t="str">
        <f t="shared" ca="1" si="16"/>
        <v>0000010000011111</v>
      </c>
      <c r="X20">
        <f t="shared" ca="1" si="17"/>
        <v>1055</v>
      </c>
      <c r="Y20" t="str">
        <f t="shared" ca="1" si="18"/>
        <v>0000010000011111</v>
      </c>
      <c r="Z20" s="18" t="str">
        <f t="array" aca="1" ref="Z20" ca="1">IFERROR(IF(INDEX($AB20:$AQ20,1,MATCH(FALSE,$AB20:$AQ20=$AB$2:$AQ$2,0))=0,"divisor is larger","divisor is smaller"),"arrays are equal")</f>
        <v>divisor is larger</v>
      </c>
      <c r="AB20">
        <f t="shared" ca="1" si="19"/>
        <v>0</v>
      </c>
      <c r="AC20">
        <f t="shared" ca="1" si="9"/>
        <v>0</v>
      </c>
      <c r="AD20">
        <f t="shared" ca="1" si="9"/>
        <v>0</v>
      </c>
      <c r="AE20">
        <f t="shared" ca="1" si="9"/>
        <v>0</v>
      </c>
      <c r="AF20">
        <f t="shared" ca="1" si="9"/>
        <v>0</v>
      </c>
      <c r="AG20">
        <f t="shared" ca="1" si="9"/>
        <v>1</v>
      </c>
      <c r="AH20">
        <f t="shared" ca="1" si="9"/>
        <v>0</v>
      </c>
      <c r="AI20">
        <f t="shared" ca="1" si="9"/>
        <v>0</v>
      </c>
      <c r="AJ20">
        <f t="shared" ca="1" si="9"/>
        <v>0</v>
      </c>
      <c r="AK20">
        <f t="shared" ca="1" si="9"/>
        <v>0</v>
      </c>
      <c r="AL20">
        <f t="shared" ca="1" si="9"/>
        <v>0</v>
      </c>
      <c r="AM20">
        <f t="shared" ca="1" si="9"/>
        <v>1</v>
      </c>
      <c r="AN20">
        <f t="shared" ca="1" si="9"/>
        <v>1</v>
      </c>
      <c r="AO20">
        <f t="shared" ca="1" si="9"/>
        <v>1</v>
      </c>
      <c r="AP20">
        <f t="shared" ca="1" si="9"/>
        <v>1</v>
      </c>
      <c r="AQ20">
        <f t="shared" ca="1" si="9"/>
        <v>1</v>
      </c>
      <c r="AS20" t="str">
        <f t="shared" ca="1" si="22"/>
        <v>0000010000011111</v>
      </c>
      <c r="AT20" t="str">
        <f t="shared" ca="1" si="21"/>
        <v/>
      </c>
      <c r="AU20">
        <f ca="1">AV2</f>
        <v>21</v>
      </c>
      <c r="AV20" t="s">
        <v>122</v>
      </c>
    </row>
    <row r="21" spans="1:48" x14ac:dyDescent="0.25">
      <c r="A21" s="11">
        <f t="shared" si="20"/>
        <v>15</v>
      </c>
      <c r="B21" s="21">
        <f t="shared" ca="1" si="10"/>
        <v>0</v>
      </c>
      <c r="C21" s="21">
        <f t="shared" ca="1" si="10"/>
        <v>0</v>
      </c>
      <c r="D21" s="21">
        <f t="shared" ca="1" si="10"/>
        <v>0</v>
      </c>
      <c r="E21" s="21">
        <f t="shared" ca="1" si="10"/>
        <v>0</v>
      </c>
      <c r="F21" s="21">
        <f t="shared" ca="1" si="10"/>
        <v>0</v>
      </c>
      <c r="G21" s="21">
        <f t="shared" ca="1" si="10"/>
        <v>1</v>
      </c>
      <c r="H21" s="21">
        <f t="shared" ca="1" si="10"/>
        <v>0</v>
      </c>
      <c r="I21" s="21">
        <f t="shared" ca="1" si="10"/>
        <v>0</v>
      </c>
      <c r="J21" s="21">
        <f t="shared" ca="1" si="10"/>
        <v>0</v>
      </c>
      <c r="K21" s="21">
        <f t="shared" ca="1" si="10"/>
        <v>0</v>
      </c>
      <c r="L21" s="21">
        <f t="shared" ca="1" si="10"/>
        <v>0</v>
      </c>
      <c r="M21" s="21">
        <f t="shared" ca="1" si="10"/>
        <v>1</v>
      </c>
      <c r="N21" s="21">
        <f t="shared" ca="1" si="10"/>
        <v>1</v>
      </c>
      <c r="O21" s="21">
        <f t="shared" ca="1" si="10"/>
        <v>1</v>
      </c>
      <c r="P21" s="21">
        <f t="shared" ca="1" si="10"/>
        <v>1</v>
      </c>
      <c r="Q21" s="21">
        <f t="shared" ca="1" si="10"/>
        <v>1</v>
      </c>
      <c r="T21">
        <f t="shared" ca="1" si="14"/>
        <v>16</v>
      </c>
      <c r="U21">
        <f t="shared" ca="1" si="15"/>
        <v>6</v>
      </c>
      <c r="V21">
        <f t="shared" ca="1" si="11"/>
        <v>0</v>
      </c>
      <c r="W21" t="str">
        <f t="shared" ca="1" si="16"/>
        <v>0000010000011111</v>
      </c>
      <c r="X21">
        <f t="shared" ca="1" si="17"/>
        <v>1055</v>
      </c>
      <c r="Y21" t="str">
        <f t="shared" ca="1" si="18"/>
        <v>0000010000011111</v>
      </c>
      <c r="Z21" s="18" t="str">
        <f t="array" aca="1" ref="Z21" ca="1">IFERROR(IF(INDEX($AB21:$AQ21,1,MATCH(FALSE,$AB21:$AQ21=$AB$2:$AQ$2,0))=0,"divisor is larger","divisor is smaller"),"arrays are equal")</f>
        <v>divisor is larger</v>
      </c>
      <c r="AB21">
        <f t="shared" ca="1" si="19"/>
        <v>0</v>
      </c>
      <c r="AC21">
        <f t="shared" ca="1" si="9"/>
        <v>0</v>
      </c>
      <c r="AD21">
        <f t="shared" ca="1" si="9"/>
        <v>0</v>
      </c>
      <c r="AE21">
        <f t="shared" ca="1" si="9"/>
        <v>0</v>
      </c>
      <c r="AF21">
        <f t="shared" ca="1" si="9"/>
        <v>0</v>
      </c>
      <c r="AG21">
        <f t="shared" ca="1" si="9"/>
        <v>1</v>
      </c>
      <c r="AH21">
        <f t="shared" ca="1" si="9"/>
        <v>0</v>
      </c>
      <c r="AI21">
        <f t="shared" ca="1" si="9"/>
        <v>0</v>
      </c>
      <c r="AJ21">
        <f t="shared" ca="1" si="9"/>
        <v>0</v>
      </c>
      <c r="AK21">
        <f t="shared" ca="1" si="9"/>
        <v>0</v>
      </c>
      <c r="AL21">
        <f t="shared" ca="1" si="9"/>
        <v>0</v>
      </c>
      <c r="AM21">
        <f t="shared" ca="1" si="9"/>
        <v>1</v>
      </c>
      <c r="AN21">
        <f t="shared" ca="1" si="9"/>
        <v>1</v>
      </c>
      <c r="AO21">
        <f t="shared" ca="1" si="9"/>
        <v>1</v>
      </c>
      <c r="AP21">
        <f t="shared" ca="1" si="9"/>
        <v>1</v>
      </c>
      <c r="AQ21">
        <f t="shared" ca="1" si="9"/>
        <v>1</v>
      </c>
      <c r="AS21" t="str">
        <f t="shared" ca="1" si="22"/>
        <v>0000010000011111</v>
      </c>
      <c r="AT21" t="str">
        <f t="shared" ca="1" si="21"/>
        <v/>
      </c>
    </row>
    <row r="22" spans="1:48" x14ac:dyDescent="0.25">
      <c r="A22" s="11">
        <f t="shared" si="20"/>
        <v>16</v>
      </c>
      <c r="B22" s="21">
        <f t="shared" ca="1" si="10"/>
        <v>0</v>
      </c>
      <c r="C22" s="21">
        <f t="shared" ca="1" si="10"/>
        <v>0</v>
      </c>
      <c r="D22" s="21">
        <f t="shared" ca="1" si="10"/>
        <v>0</v>
      </c>
      <c r="E22" s="21">
        <f t="shared" ca="1" si="10"/>
        <v>0</v>
      </c>
      <c r="F22" s="21">
        <f t="shared" ca="1" si="10"/>
        <v>0</v>
      </c>
      <c r="G22" s="21">
        <f t="shared" ca="1" si="10"/>
        <v>1</v>
      </c>
      <c r="H22" s="21">
        <f t="shared" ca="1" si="10"/>
        <v>0</v>
      </c>
      <c r="I22" s="21">
        <f t="shared" ca="1" si="10"/>
        <v>0</v>
      </c>
      <c r="J22" s="21">
        <f t="shared" ca="1" si="10"/>
        <v>0</v>
      </c>
      <c r="K22" s="21">
        <f t="shared" ca="1" si="10"/>
        <v>0</v>
      </c>
      <c r="L22" s="21">
        <f t="shared" ca="1" si="10"/>
        <v>0</v>
      </c>
      <c r="M22" s="21">
        <f t="shared" ca="1" si="10"/>
        <v>1</v>
      </c>
      <c r="N22" s="21">
        <f t="shared" ca="1" si="10"/>
        <v>1</v>
      </c>
      <c r="O22" s="21">
        <f t="shared" ca="1" si="10"/>
        <v>1</v>
      </c>
      <c r="P22" s="21">
        <f t="shared" ca="1" si="10"/>
        <v>1</v>
      </c>
      <c r="Q22" s="21">
        <f t="shared" ref="Q22" ca="1" si="23">IF($Z21="divisor is larger",IF(Q$3&gt;$T$5,IF(Q$3=$T$5+$A22,Q$6,IF(Q$3&gt;$T$5+$A22,"",Q21)),Q21),IF(Q$3=$T$5+$A22,Q$6,IF(Q$3&lt;$T$5+$A22,MOD(MOD(Q21+IF(Q$3-$A22+1&lt;1,1,IF(Q$3-$A22+1&gt;16,0,INDEX($B$5:$Q$5,1,Q$3-$A22+1))),2)+IF(OR(AND(R21=1,IF(Q$3-$A22+2&lt;1,1,IF(Q$3-$A22+2&gt;16,0,INDEX($B$5:$Q$5,1,Q$3-$A22+2)))=1),AND(SUM(R21,IF(Q$3-$A22+2&lt;1,1,IF(Q$3-$A22+2&gt;16,0,INDEX($B$5:$Q$5,1,Q$3-$A22+2))))=1,R22=0)),1,0),2),"")))</f>
        <v>1</v>
      </c>
      <c r="T22">
        <f t="shared" ca="1" si="14"/>
        <v>16</v>
      </c>
      <c r="U22">
        <f t="shared" ca="1" si="15"/>
        <v>6</v>
      </c>
      <c r="V22">
        <f t="shared" ca="1" si="11"/>
        <v>0</v>
      </c>
      <c r="W22" t="str">
        <f t="shared" ca="1" si="16"/>
        <v>0000010000011111</v>
      </c>
      <c r="X22">
        <f t="shared" ca="1" si="17"/>
        <v>1055</v>
      </c>
      <c r="Y22" t="str">
        <f t="shared" ca="1" si="18"/>
        <v>0000010000011111</v>
      </c>
      <c r="Z22" s="18" t="str">
        <f t="array" aca="1" ref="Z22" ca="1">IFERROR(IF(INDEX($AB22:$AQ22,1,MATCH(FALSE,$AB22:$AQ22=$AB$2:$AQ$2,0))=0,"divisor is larger","divisor is smaller"),"arrays are equal")</f>
        <v>divisor is larger</v>
      </c>
      <c r="AB22">
        <f t="shared" ca="1" si="19"/>
        <v>0</v>
      </c>
      <c r="AC22">
        <f t="shared" ca="1" si="9"/>
        <v>0</v>
      </c>
      <c r="AD22">
        <f t="shared" ca="1" si="9"/>
        <v>0</v>
      </c>
      <c r="AE22">
        <f t="shared" ca="1" si="9"/>
        <v>0</v>
      </c>
      <c r="AF22">
        <f t="shared" ca="1" si="9"/>
        <v>0</v>
      </c>
      <c r="AG22">
        <f t="shared" ca="1" si="9"/>
        <v>1</v>
      </c>
      <c r="AH22">
        <f t="shared" ca="1" si="9"/>
        <v>0</v>
      </c>
      <c r="AI22">
        <f t="shared" ca="1" si="9"/>
        <v>0</v>
      </c>
      <c r="AJ22">
        <f t="shared" ca="1" si="9"/>
        <v>0</v>
      </c>
      <c r="AK22">
        <f t="shared" ca="1" si="9"/>
        <v>0</v>
      </c>
      <c r="AL22">
        <f t="shared" ca="1" si="9"/>
        <v>0</v>
      </c>
      <c r="AM22">
        <f t="shared" ca="1" si="9"/>
        <v>1</v>
      </c>
      <c r="AN22">
        <f t="shared" ca="1" si="9"/>
        <v>1</v>
      </c>
      <c r="AO22">
        <f t="shared" ca="1" si="9"/>
        <v>1</v>
      </c>
      <c r="AP22">
        <f t="shared" ca="1" si="9"/>
        <v>1</v>
      </c>
      <c r="AQ22">
        <f t="shared" ca="1" si="9"/>
        <v>1</v>
      </c>
      <c r="AS22" t="str">
        <f t="shared" ca="1" si="22"/>
        <v>0000010000011111</v>
      </c>
      <c r="AT22" t="str">
        <f t="shared" ca="1" si="21"/>
        <v/>
      </c>
    </row>
    <row r="24" spans="1:48" x14ac:dyDescent="0.25">
      <c r="AB24" s="9" t="s">
        <v>75</v>
      </c>
    </row>
    <row r="25" spans="1:48" x14ac:dyDescent="0.25">
      <c r="AB25">
        <f ca="1">IFERROR(INDEX($T$6:$V$22,MATCH(AB$3,$T$6:$T$22,0),3),0)</f>
        <v>0</v>
      </c>
      <c r="AC25">
        <f t="shared" ref="AC25:AQ25" ca="1" si="24">IFERROR(INDEX($T$6:$V$22,MATCH(AC$3,$T$6:$T$22,0),3),0)</f>
        <v>0</v>
      </c>
      <c r="AD25">
        <f t="shared" ca="1" si="24"/>
        <v>0</v>
      </c>
      <c r="AE25">
        <f t="shared" ca="1" si="24"/>
        <v>0</v>
      </c>
      <c r="AF25">
        <f t="shared" ca="1" si="24"/>
        <v>0</v>
      </c>
      <c r="AG25">
        <f t="shared" ca="1" si="24"/>
        <v>0</v>
      </c>
      <c r="AH25">
        <f t="shared" ca="1" si="24"/>
        <v>0</v>
      </c>
      <c r="AI25">
        <f t="shared" ca="1" si="24"/>
        <v>0</v>
      </c>
      <c r="AJ25">
        <f t="shared" ca="1" si="24"/>
        <v>0</v>
      </c>
      <c r="AK25">
        <f t="shared" ca="1" si="24"/>
        <v>0</v>
      </c>
      <c r="AL25">
        <f t="shared" ca="1" si="24"/>
        <v>0</v>
      </c>
      <c r="AM25">
        <f t="shared" ca="1" si="24"/>
        <v>1</v>
      </c>
      <c r="AN25">
        <f t="shared" ca="1" si="24"/>
        <v>0</v>
      </c>
      <c r="AO25">
        <f t="shared" ca="1" si="24"/>
        <v>1</v>
      </c>
      <c r="AP25">
        <f t="shared" ca="1" si="24"/>
        <v>0</v>
      </c>
      <c r="AQ25">
        <f t="shared" ca="1" si="24"/>
        <v>1</v>
      </c>
      <c r="AS25" t="str">
        <f t="shared" ref="AS25" ca="1" si="25">_xlfn.CONCAT(AB25:AQ25)</f>
        <v>0000000000010101</v>
      </c>
    </row>
    <row r="26" spans="1:48" x14ac:dyDescent="0.25">
      <c r="A26" s="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1BD06-6D22-4BD5-967B-0533698B1D25}">
  <dimension ref="A1:BV26"/>
  <sheetViews>
    <sheetView workbookViewId="0">
      <selection activeCell="B1" sqref="B1:B2"/>
    </sheetView>
  </sheetViews>
  <sheetFormatPr defaultRowHeight="15" x14ac:dyDescent="0.25"/>
  <cols>
    <col min="1" max="1" width="40.7109375" customWidth="1"/>
    <col min="2" max="17" width="3.28515625" customWidth="1"/>
    <col min="18" max="18" width="6" bestFit="1" customWidth="1"/>
    <col min="19" max="21" width="4.7109375" customWidth="1"/>
    <col min="22" max="22" width="12.7109375" customWidth="1"/>
    <col min="23" max="23" width="4.7109375" customWidth="1"/>
    <col min="24" max="24" width="8" bestFit="1" customWidth="1"/>
    <col min="25" max="25" width="4.7109375" customWidth="1"/>
    <col min="26" max="26" width="16.85546875" bestFit="1" customWidth="1"/>
    <col min="27" max="27" width="6" bestFit="1" customWidth="1"/>
    <col min="28" max="44" width="3.28515625" customWidth="1"/>
    <col min="45" max="45" width="4.7109375" customWidth="1"/>
    <col min="46" max="46" width="10.5703125" bestFit="1" customWidth="1"/>
    <col min="47" max="47" width="8.140625" bestFit="1" customWidth="1"/>
    <col min="48" max="49" width="6" bestFit="1" customWidth="1"/>
    <col min="50" max="260" width="4.7109375" customWidth="1"/>
  </cols>
  <sheetData>
    <row r="1" spans="1:74" x14ac:dyDescent="0.25">
      <c r="A1" t="s">
        <v>54</v>
      </c>
      <c r="B1" t="str">
        <f>REPT(0,15)&amp;1</f>
        <v>0000000000000001</v>
      </c>
      <c r="T1">
        <f>LEN(B1)</f>
        <v>16</v>
      </c>
      <c r="U1">
        <f>FIND(1,B1,1)</f>
        <v>16</v>
      </c>
      <c r="AT1">
        <f ca="1">SUMPRODUCT(--MID(B1,LEN(B1)+1-ROW(INDIRECT("1:"&amp;LEN(B1))),1),(2^(ROW(INDIRECT("1:"&amp;LEN(B1)))-1)))</f>
        <v>1</v>
      </c>
      <c r="AV1" s="1" t="s">
        <v>86</v>
      </c>
      <c r="AW1" s="1" t="s">
        <v>102</v>
      </c>
      <c r="BG1">
        <f t="shared" ref="BG1:BV2" ca="1" si="0">ROUND(RAND(),0)</f>
        <v>1</v>
      </c>
      <c r="BH1">
        <f t="shared" ca="1" si="0"/>
        <v>0</v>
      </c>
      <c r="BI1">
        <f t="shared" ca="1" si="0"/>
        <v>0</v>
      </c>
      <c r="BJ1">
        <f t="shared" ca="1" si="0"/>
        <v>1</v>
      </c>
      <c r="BK1">
        <f t="shared" ca="1" si="0"/>
        <v>1</v>
      </c>
      <c r="BL1">
        <f t="shared" ca="1" si="0"/>
        <v>1</v>
      </c>
      <c r="BM1">
        <f t="shared" ca="1" si="0"/>
        <v>1</v>
      </c>
      <c r="BN1">
        <f t="shared" ca="1" si="0"/>
        <v>0</v>
      </c>
      <c r="BO1">
        <f t="shared" ca="1" si="0"/>
        <v>1</v>
      </c>
      <c r="BP1">
        <f t="shared" ca="1" si="0"/>
        <v>0</v>
      </c>
      <c r="BQ1">
        <f t="shared" ca="1" si="0"/>
        <v>1</v>
      </c>
      <c r="BR1">
        <f t="shared" ca="1" si="0"/>
        <v>1</v>
      </c>
      <c r="BS1">
        <f t="shared" ca="1" si="0"/>
        <v>1</v>
      </c>
      <c r="BT1">
        <f t="shared" ca="1" si="0"/>
        <v>1</v>
      </c>
      <c r="BU1">
        <f t="shared" ca="1" si="0"/>
        <v>0</v>
      </c>
      <c r="BV1">
        <f t="shared" ca="1" si="0"/>
        <v>1</v>
      </c>
    </row>
    <row r="2" spans="1:74" x14ac:dyDescent="0.25">
      <c r="A2" t="s">
        <v>55</v>
      </c>
      <c r="B2" t="str">
        <f>REPT(0,15)&amp;1</f>
        <v>0000000000000001</v>
      </c>
      <c r="T2">
        <f>LEN(B2)</f>
        <v>16</v>
      </c>
      <c r="U2">
        <f>FIND(1,B2,1)</f>
        <v>16</v>
      </c>
      <c r="Z2" s="18" t="str">
        <f t="array" ref="Z2">IFERROR(IF(INDEX($B2:$Q2,1,MATCH(FALSE,$B2:$Q2=$B$4:$Q$4,0))=0,"divisor is larger","divisor is smaller"),"arrays are equal")</f>
        <v>divisor is smaller</v>
      </c>
      <c r="AB2">
        <f>VALUE(MID($B$2,AB3,1))</f>
        <v>0</v>
      </c>
      <c r="AC2">
        <f t="shared" ref="AC2:AQ2" si="1">VALUE(MID($B$2,AC3,1))</f>
        <v>0</v>
      </c>
      <c r="AD2">
        <f t="shared" si="1"/>
        <v>0</v>
      </c>
      <c r="AE2">
        <f t="shared" si="1"/>
        <v>0</v>
      </c>
      <c r="AF2">
        <f t="shared" si="1"/>
        <v>0</v>
      </c>
      <c r="AG2">
        <f t="shared" si="1"/>
        <v>0</v>
      </c>
      <c r="AH2">
        <f t="shared" si="1"/>
        <v>0</v>
      </c>
      <c r="AI2">
        <f t="shared" si="1"/>
        <v>0</v>
      </c>
      <c r="AJ2">
        <f t="shared" si="1"/>
        <v>0</v>
      </c>
      <c r="AK2">
        <f t="shared" si="1"/>
        <v>0</v>
      </c>
      <c r="AL2">
        <f t="shared" si="1"/>
        <v>0</v>
      </c>
      <c r="AM2">
        <f t="shared" si="1"/>
        <v>0</v>
      </c>
      <c r="AN2">
        <f t="shared" si="1"/>
        <v>0</v>
      </c>
      <c r="AO2">
        <f t="shared" si="1"/>
        <v>0</v>
      </c>
      <c r="AP2">
        <f t="shared" si="1"/>
        <v>0</v>
      </c>
      <c r="AQ2">
        <f t="shared" si="1"/>
        <v>1</v>
      </c>
      <c r="AT2">
        <f ca="1">SUMPRODUCT(--MID(B2,LEN(B2)+1-ROW(INDIRECT("1:"&amp;LEN(B2))),1),(2^(ROW(INDIRECT("1:"&amp;LEN(B2)))-1)))</f>
        <v>1</v>
      </c>
      <c r="AV2">
        <f ca="1">QUOTIENT(AT1,AT2)</f>
        <v>1</v>
      </c>
      <c r="AW2">
        <f ca="1">AT1-AV2*AT2</f>
        <v>0</v>
      </c>
      <c r="AX2" s="8" t="str">
        <f ca="1">DEC2BIN(MOD(QUOTIENT(AW2,256^3),256),8)&amp;DEC2BIN(MOD(QUOTIENT(AW2,256^2),256),8)&amp;DEC2BIN(MOD(QUOTIENT(AW2,256^1),256),8)&amp;DEC2BIN(MOD(QUOTIENT(AW2,256^0),256),8)</f>
        <v>00000000000000000000000000000000</v>
      </c>
      <c r="BG2">
        <f t="shared" ca="1" si="0"/>
        <v>0</v>
      </c>
      <c r="BH2">
        <f t="shared" ca="1" si="0"/>
        <v>0</v>
      </c>
      <c r="BI2">
        <f t="shared" ca="1" si="0"/>
        <v>0</v>
      </c>
      <c r="BJ2">
        <f t="shared" ca="1" si="0"/>
        <v>1</v>
      </c>
      <c r="BK2">
        <f t="shared" ca="1" si="0"/>
        <v>1</v>
      </c>
      <c r="BL2">
        <f t="shared" ca="1" si="0"/>
        <v>1</v>
      </c>
      <c r="BM2">
        <f t="shared" ca="1" si="0"/>
        <v>0</v>
      </c>
      <c r="BN2">
        <f t="shared" ca="1" si="0"/>
        <v>1</v>
      </c>
      <c r="BO2">
        <f t="shared" ca="1" si="0"/>
        <v>0</v>
      </c>
      <c r="BP2">
        <f t="shared" ca="1" si="0"/>
        <v>1</v>
      </c>
      <c r="BQ2">
        <f t="shared" ca="1" si="0"/>
        <v>1</v>
      </c>
      <c r="BR2">
        <f t="shared" ca="1" si="0"/>
        <v>1</v>
      </c>
      <c r="BS2">
        <f t="shared" ca="1" si="0"/>
        <v>0</v>
      </c>
      <c r="BT2">
        <f t="shared" ca="1" si="0"/>
        <v>0</v>
      </c>
      <c r="BU2">
        <f t="shared" ca="1" si="0"/>
        <v>0</v>
      </c>
      <c r="BV2">
        <f t="shared" ca="1" si="0"/>
        <v>0</v>
      </c>
    </row>
    <row r="3" spans="1:74" x14ac:dyDescent="0.25">
      <c r="A3" t="s">
        <v>77</v>
      </c>
      <c r="B3" s="9">
        <v>1</v>
      </c>
      <c r="C3" s="9">
        <f>B3+1</f>
        <v>2</v>
      </c>
      <c r="D3" s="9">
        <f t="shared" ref="D3:Q3" si="2">C3+1</f>
        <v>3</v>
      </c>
      <c r="E3" s="9">
        <f t="shared" si="2"/>
        <v>4</v>
      </c>
      <c r="F3" s="9">
        <f t="shared" si="2"/>
        <v>5</v>
      </c>
      <c r="G3" s="9">
        <f t="shared" si="2"/>
        <v>6</v>
      </c>
      <c r="H3" s="9">
        <f t="shared" si="2"/>
        <v>7</v>
      </c>
      <c r="I3" s="9">
        <f t="shared" si="2"/>
        <v>8</v>
      </c>
      <c r="J3" s="9">
        <f t="shared" si="2"/>
        <v>9</v>
      </c>
      <c r="K3" s="9">
        <f t="shared" si="2"/>
        <v>10</v>
      </c>
      <c r="L3" s="9">
        <f t="shared" si="2"/>
        <v>11</v>
      </c>
      <c r="M3" s="9">
        <f t="shared" si="2"/>
        <v>12</v>
      </c>
      <c r="N3" s="9">
        <f t="shared" si="2"/>
        <v>13</v>
      </c>
      <c r="O3" s="9">
        <f t="shared" si="2"/>
        <v>14</v>
      </c>
      <c r="P3" s="9">
        <f t="shared" si="2"/>
        <v>15</v>
      </c>
      <c r="Q3" s="9">
        <f t="shared" si="2"/>
        <v>16</v>
      </c>
      <c r="R3" s="9"/>
      <c r="T3" s="9" t="s">
        <v>59</v>
      </c>
      <c r="U3" s="9" t="s">
        <v>66</v>
      </c>
      <c r="V3" s="24" t="s">
        <v>86</v>
      </c>
      <c r="W3" s="9" t="s">
        <v>101</v>
      </c>
      <c r="AB3" s="9">
        <v>1</v>
      </c>
      <c r="AC3" s="9">
        <f>AB3+1</f>
        <v>2</v>
      </c>
      <c r="AD3" s="9">
        <f t="shared" ref="AD3:AQ3" si="3">AC3+1</f>
        <v>3</v>
      </c>
      <c r="AE3" s="9">
        <f t="shared" si="3"/>
        <v>4</v>
      </c>
      <c r="AF3" s="9">
        <f t="shared" si="3"/>
        <v>5</v>
      </c>
      <c r="AG3" s="9">
        <f t="shared" si="3"/>
        <v>6</v>
      </c>
      <c r="AH3" s="9">
        <f t="shared" si="3"/>
        <v>7</v>
      </c>
      <c r="AI3" s="9">
        <f t="shared" si="3"/>
        <v>8</v>
      </c>
      <c r="AJ3" s="9">
        <f t="shared" si="3"/>
        <v>9</v>
      </c>
      <c r="AK3" s="9">
        <f t="shared" si="3"/>
        <v>10</v>
      </c>
      <c r="AL3" s="9">
        <f t="shared" si="3"/>
        <v>11</v>
      </c>
      <c r="AM3" s="9">
        <f t="shared" si="3"/>
        <v>12</v>
      </c>
      <c r="AN3" s="9">
        <f t="shared" si="3"/>
        <v>13</v>
      </c>
      <c r="AO3" s="9">
        <f t="shared" si="3"/>
        <v>14</v>
      </c>
      <c r="AP3" s="9">
        <f t="shared" si="3"/>
        <v>15</v>
      </c>
      <c r="AQ3" s="9">
        <f t="shared" si="3"/>
        <v>16</v>
      </c>
      <c r="AR3" s="9"/>
      <c r="AT3" s="2" t="s">
        <v>123</v>
      </c>
    </row>
    <row r="4" spans="1:74" x14ac:dyDescent="0.25">
      <c r="A4" s="2" t="s">
        <v>99</v>
      </c>
      <c r="B4">
        <f t="shared" ref="B4:Q4" si="4">IFERROR(VALUE(MID($B$2,$U$2+B3-1,1)),"")</f>
        <v>1</v>
      </c>
      <c r="C4" t="str">
        <f t="shared" si="4"/>
        <v/>
      </c>
      <c r="D4" t="str">
        <f t="shared" si="4"/>
        <v/>
      </c>
      <c r="E4" t="str">
        <f t="shared" si="4"/>
        <v/>
      </c>
      <c r="F4" t="str">
        <f t="shared" si="4"/>
        <v/>
      </c>
      <c r="G4" t="str">
        <f t="shared" si="4"/>
        <v/>
      </c>
      <c r="H4" t="str">
        <f t="shared" si="4"/>
        <v/>
      </c>
      <c r="I4" t="str">
        <f t="shared" si="4"/>
        <v/>
      </c>
      <c r="J4" t="str">
        <f t="shared" si="4"/>
        <v/>
      </c>
      <c r="K4" t="str">
        <f t="shared" si="4"/>
        <v/>
      </c>
      <c r="L4" t="str">
        <f t="shared" si="4"/>
        <v/>
      </c>
      <c r="M4" t="str">
        <f t="shared" si="4"/>
        <v/>
      </c>
      <c r="N4" t="str">
        <f t="shared" si="4"/>
        <v/>
      </c>
      <c r="O4" t="str">
        <f t="shared" si="4"/>
        <v/>
      </c>
      <c r="P4" t="str">
        <f t="shared" si="4"/>
        <v/>
      </c>
      <c r="Q4" t="str">
        <f t="shared" si="4"/>
        <v/>
      </c>
      <c r="AT4" s="2" t="s">
        <v>90</v>
      </c>
    </row>
    <row r="5" spans="1:74" x14ac:dyDescent="0.25">
      <c r="A5" s="2" t="s">
        <v>33</v>
      </c>
      <c r="B5">
        <f t="shared" ref="B5:O5" si="5">IF(B4="","",IF(C4="",MOD(_xlfn.BITXOR(B4,1)+1,2),MOD(_xlfn.BITXOR(B4,1)+IF(AND(_xlfn.BITXOR(C4,1)=1,C5=0),1,0),2)))</f>
        <v>1</v>
      </c>
      <c r="C5" t="str">
        <f t="shared" si="5"/>
        <v/>
      </c>
      <c r="D5" t="str">
        <f t="shared" si="5"/>
        <v/>
      </c>
      <c r="E5" t="str">
        <f t="shared" si="5"/>
        <v/>
      </c>
      <c r="F5" t="str">
        <f t="shared" si="5"/>
        <v/>
      </c>
      <c r="G5" t="str">
        <f t="shared" si="5"/>
        <v/>
      </c>
      <c r="H5" t="str">
        <f t="shared" si="5"/>
        <v/>
      </c>
      <c r="I5" t="str">
        <f t="shared" si="5"/>
        <v/>
      </c>
      <c r="J5" t="str">
        <f t="shared" si="5"/>
        <v/>
      </c>
      <c r="K5" t="str">
        <f t="shared" si="5"/>
        <v/>
      </c>
      <c r="L5" t="str">
        <f t="shared" si="5"/>
        <v/>
      </c>
      <c r="M5" t="str">
        <f t="shared" si="5"/>
        <v/>
      </c>
      <c r="N5" t="str">
        <f t="shared" si="5"/>
        <v/>
      </c>
      <c r="O5" t="str">
        <f t="shared" si="5"/>
        <v/>
      </c>
      <c r="P5" t="str">
        <f>IF(P4="","",IF(Q4="",MOD(_xlfn.BITXOR(P4,1)+1,2),MOD(_xlfn.BITXOR(P4,1)+IF(AND(_xlfn.BITXOR(Q4,1)=1,Q5=0),1,0),2)))</f>
        <v/>
      </c>
      <c r="Q5" t="str">
        <f>IF(Q4="","",IF(R4="",MOD(_xlfn.BITXOR(Q4,1)+1,2),MOD(_xlfn.BITXOR(Q4,1)+IF(AND(_xlfn.BITXOR(R4,1)=1,R5=0),1,0),2)))</f>
        <v/>
      </c>
      <c r="T5">
        <f>LEN(_xlfn.CONCAT(B5:Q5))</f>
        <v>1</v>
      </c>
      <c r="U5">
        <f>FIND(1,_xlfn.CONCAT(B5:Q5),1)</f>
        <v>1</v>
      </c>
      <c r="Z5" t="s">
        <v>95</v>
      </c>
      <c r="AB5" s="9" t="s">
        <v>119</v>
      </c>
    </row>
    <row r="6" spans="1:74" x14ac:dyDescent="0.25">
      <c r="A6" s="2" t="s">
        <v>100</v>
      </c>
      <c r="B6">
        <f>VALUE(MID($B$1,B$3,1))</f>
        <v>0</v>
      </c>
      <c r="C6">
        <f t="shared" ref="C6:Q6" si="6">VALUE(MID($B$1,C$3,1))</f>
        <v>0</v>
      </c>
      <c r="D6">
        <f t="shared" si="6"/>
        <v>0</v>
      </c>
      <c r="E6">
        <f t="shared" si="6"/>
        <v>0</v>
      </c>
      <c r="F6">
        <f t="shared" si="6"/>
        <v>0</v>
      </c>
      <c r="G6">
        <f t="shared" si="6"/>
        <v>0</v>
      </c>
      <c r="H6">
        <f t="shared" si="6"/>
        <v>0</v>
      </c>
      <c r="I6">
        <f t="shared" si="6"/>
        <v>0</v>
      </c>
      <c r="J6">
        <f t="shared" si="6"/>
        <v>0</v>
      </c>
      <c r="K6">
        <f t="shared" si="6"/>
        <v>0</v>
      </c>
      <c r="L6">
        <f t="shared" si="6"/>
        <v>0</v>
      </c>
      <c r="M6">
        <f t="shared" si="6"/>
        <v>0</v>
      </c>
      <c r="N6">
        <f t="shared" si="6"/>
        <v>0</v>
      </c>
      <c r="O6">
        <f t="shared" si="6"/>
        <v>0</v>
      </c>
      <c r="P6">
        <f t="shared" si="6"/>
        <v>0</v>
      </c>
      <c r="Q6">
        <f t="shared" si="6"/>
        <v>1</v>
      </c>
      <c r="T6">
        <f>LEN(_xlfn.CONCAT(B4:Q4))</f>
        <v>1</v>
      </c>
      <c r="U6">
        <f>FIND(1,B2,1)</f>
        <v>16</v>
      </c>
      <c r="V6">
        <f>IF($Z$6="divisor is larger",0,1)</f>
        <v>0</v>
      </c>
      <c r="W6" t="str">
        <f>REPT(0,16-LEN(_xlfn.CONCAT(B4:Q4)))&amp;_xlfn.CONCAT(B6:Q6)</f>
        <v>0000000000000000000000000000001</v>
      </c>
      <c r="X6">
        <f t="shared" ref="X6" ca="1" si="7">IF(Y6="","",SUMPRODUCT(--MID(Y6,LEN(Y6)+1-ROW(INDIRECT("1:"&amp;LEN(Y6))),1),(2^(ROW(INDIRECT("1:"&amp;LEN(Y6)))-1))))</f>
        <v>1</v>
      </c>
      <c r="Y6" t="str">
        <f t="shared" ref="Y6" si="8">IF(Z6="divisor is larger",_xlfn.CONCAT(B6:Q6),"")</f>
        <v>0000000000000001</v>
      </c>
      <c r="Z6" s="22" t="str">
        <f t="array" ref="Z6">IFERROR(IF(INDEX($AB6:$AQ6,1,MATCH(FALSE,$AB6:$AQ6=$AB$2:$AQ$2,0))=0,"divisor is larger","divisor is smaller"),"arrays are equal")</f>
        <v>divisor is larger</v>
      </c>
      <c r="AA6" s="23"/>
      <c r="AB6">
        <f>VALUE(MID($W6,AB$3,1))</f>
        <v>0</v>
      </c>
      <c r="AC6">
        <f t="shared" ref="AC6:AQ22" si="9">VALUE(MID($W6,AC$3,1))</f>
        <v>0</v>
      </c>
      <c r="AD6">
        <f t="shared" si="9"/>
        <v>0</v>
      </c>
      <c r="AE6">
        <f t="shared" si="9"/>
        <v>0</v>
      </c>
      <c r="AF6">
        <f t="shared" si="9"/>
        <v>0</v>
      </c>
      <c r="AG6">
        <f t="shared" si="9"/>
        <v>0</v>
      </c>
      <c r="AH6">
        <f t="shared" si="9"/>
        <v>0</v>
      </c>
      <c r="AI6">
        <f t="shared" si="9"/>
        <v>0</v>
      </c>
      <c r="AJ6">
        <f t="shared" si="9"/>
        <v>0</v>
      </c>
      <c r="AK6">
        <f t="shared" si="9"/>
        <v>0</v>
      </c>
      <c r="AL6">
        <f t="shared" si="9"/>
        <v>0</v>
      </c>
      <c r="AM6">
        <f t="shared" si="9"/>
        <v>0</v>
      </c>
      <c r="AN6">
        <f t="shared" si="9"/>
        <v>0</v>
      </c>
      <c r="AO6">
        <f t="shared" si="9"/>
        <v>0</v>
      </c>
      <c r="AP6">
        <f t="shared" si="9"/>
        <v>0</v>
      </c>
      <c r="AQ6">
        <f t="shared" si="9"/>
        <v>0</v>
      </c>
      <c r="AZ6" s="2" t="s">
        <v>98</v>
      </c>
    </row>
    <row r="7" spans="1:74" x14ac:dyDescent="0.25">
      <c r="A7" s="10">
        <v>1</v>
      </c>
      <c r="B7" s="21">
        <f t="shared" ref="B7:B22" si="10">IF($Z6="divisor is larger",IF(B$3&gt;$T$5,IF(B$3=$T$5+$A7,B$6,IF(B$3&gt;$T$5+$A7,"",B6)),B6),IF(B$3=$T$5+$A7,B$6,IF(B$3&lt;$T$5+$A7,MOD(MOD(B6+IF(B$3-$A7+1&lt;1,1,IF(B$3-$A7+1&gt;16,0,INDEX($B$5:$Q$5,1,B$3-$A7+1))),2)+IF(OR(AND(C6=1,IF(B$3-$A7+2&lt;1,1,IF(B$3-$A7+2&gt;16,0,INDEX($B$5:$Q$5,1,B$3-$A7+2)))=1),AND(SUM(C6,IF(B$3-$A7+2&lt;1,1,IF(B$3-$A7+2&gt;16,0,INDEX($B$5:$Q$5,1,B$3-$A7+2))))=1,C7=0)),1,0),2),"")))</f>
        <v>0</v>
      </c>
      <c r="C7" s="21">
        <f t="shared" ref="C7:C22" si="11">IF($Z6="divisor is larger",IF(C$3&gt;$T$5,IF(C$3=$T$5+$A7,C$6,IF(C$3&gt;$T$5+$A7,"",C6)),C6),IF(C$3=$T$5+$A7,C$6,IF(C$3&lt;$T$5+$A7,MOD(MOD(C6+IF(C$3-$A7+1&lt;1,1,IF(C$3-$A7+1&gt;16,0,INDEX($B$5:$Q$5,1,C$3-$A7+1))),2)+IF(OR(AND(D6=1,IF(C$3-$A7+2&lt;1,1,IF(C$3-$A7+2&gt;16,0,INDEX($B$5:$Q$5,1,C$3-$A7+2)))=1),AND(SUM(D6,IF(C$3-$A7+2&lt;1,1,IF(C$3-$A7+2&gt;16,0,INDEX($B$5:$Q$5,1,C$3-$A7+2))))=1,D7=0)),1,0),2),"")))</f>
        <v>0</v>
      </c>
      <c r="D7" s="21" t="str">
        <f t="shared" ref="D7:D22" si="12">IF($Z6="divisor is larger",IF(D$3&gt;$T$5,IF(D$3=$T$5+$A7,D$6,IF(D$3&gt;$T$5+$A7,"",D6)),D6),IF(D$3=$T$5+$A7,D$6,IF(D$3&lt;$T$5+$A7,MOD(MOD(D6+IF(D$3-$A7+1&lt;1,1,IF(D$3-$A7+1&gt;16,0,INDEX($B$5:$Q$5,1,D$3-$A7+1))),2)+IF(OR(AND(E6=1,IF(D$3-$A7+2&lt;1,1,IF(D$3-$A7+2&gt;16,0,INDEX($B$5:$Q$5,1,D$3-$A7+2)))=1),AND(SUM(E6,IF(D$3-$A7+2&lt;1,1,IF(D$3-$A7+2&gt;16,0,INDEX($B$5:$Q$5,1,D$3-$A7+2))))=1,E7=0)),1,0),2),"")))</f>
        <v/>
      </c>
      <c r="E7" s="21" t="str">
        <f t="shared" ref="E7:E22" si="13">IF($Z6="divisor is larger",IF(E$3&gt;$T$5,IF(E$3=$T$5+$A7,E$6,IF(E$3&gt;$T$5+$A7,"",E6)),E6),IF(E$3=$T$5+$A7,E$6,IF(E$3&lt;$T$5+$A7,MOD(MOD(E6+IF(E$3-$A7+1&lt;1,1,IF(E$3-$A7+1&gt;16,0,INDEX($B$5:$Q$5,1,E$3-$A7+1))),2)+IF(OR(AND(F6=1,IF(E$3-$A7+2&lt;1,1,IF(E$3-$A7+2&gt;16,0,INDEX($B$5:$Q$5,1,E$3-$A7+2)))=1),AND(SUM(F6,IF(E$3-$A7+2&lt;1,1,IF(E$3-$A7+2&gt;16,0,INDEX($B$5:$Q$5,1,E$3-$A7+2))))=1,F7=0)),1,0),2),"")))</f>
        <v/>
      </c>
      <c r="F7" s="21" t="str">
        <f t="shared" ref="F7:F22" si="14">IF($Z6="divisor is larger",IF(F$3&gt;$T$5,IF(F$3=$T$5+$A7,F$6,IF(F$3&gt;$T$5+$A7,"",F6)),F6),IF(F$3=$T$5+$A7,F$6,IF(F$3&lt;$T$5+$A7,MOD(MOD(F6+IF(F$3-$A7+1&lt;1,1,IF(F$3-$A7+1&gt;16,0,INDEX($B$5:$Q$5,1,F$3-$A7+1))),2)+IF(OR(AND(G6=1,IF(F$3-$A7+2&lt;1,1,IF(F$3-$A7+2&gt;16,0,INDEX($B$5:$Q$5,1,F$3-$A7+2)))=1),AND(SUM(G6,IF(F$3-$A7+2&lt;1,1,IF(F$3-$A7+2&gt;16,0,INDEX($B$5:$Q$5,1,F$3-$A7+2))))=1,G7=0)),1,0),2),"")))</f>
        <v/>
      </c>
      <c r="G7" s="21" t="str">
        <f t="shared" ref="G7:G22" si="15">IF($Z6="divisor is larger",IF(G$3&gt;$T$5,IF(G$3=$T$5+$A7,G$6,IF(G$3&gt;$T$5+$A7,"",G6)),G6),IF(G$3=$T$5+$A7,G$6,IF(G$3&lt;$T$5+$A7,MOD(MOD(G6+IF(G$3-$A7+1&lt;1,1,IF(G$3-$A7+1&gt;16,0,INDEX($B$5:$Q$5,1,G$3-$A7+1))),2)+IF(OR(AND(H6=1,IF(G$3-$A7+2&lt;1,1,IF(G$3-$A7+2&gt;16,0,INDEX($B$5:$Q$5,1,G$3-$A7+2)))=1),AND(SUM(H6,IF(G$3-$A7+2&lt;1,1,IF(G$3-$A7+2&gt;16,0,INDEX($B$5:$Q$5,1,G$3-$A7+2))))=1,H7=0)),1,0),2),"")))</f>
        <v/>
      </c>
      <c r="H7" s="21" t="str">
        <f t="shared" ref="H7:H22" si="16">IF($Z6="divisor is larger",IF(H$3&gt;$T$5,IF(H$3=$T$5+$A7,H$6,IF(H$3&gt;$T$5+$A7,"",H6)),H6),IF(H$3=$T$5+$A7,H$6,IF(H$3&lt;$T$5+$A7,MOD(MOD(H6+IF(H$3-$A7+1&lt;1,1,IF(H$3-$A7+1&gt;16,0,INDEX($B$5:$Q$5,1,H$3-$A7+1))),2)+IF(OR(AND(I6=1,IF(H$3-$A7+2&lt;1,1,IF(H$3-$A7+2&gt;16,0,INDEX($B$5:$Q$5,1,H$3-$A7+2)))=1),AND(SUM(I6,IF(H$3-$A7+2&lt;1,1,IF(H$3-$A7+2&gt;16,0,INDEX($B$5:$Q$5,1,H$3-$A7+2))))=1,I7=0)),1,0),2),"")))</f>
        <v/>
      </c>
      <c r="I7" s="21" t="str">
        <f t="shared" ref="I7:I22" si="17">IF($Z6="divisor is larger",IF(I$3&gt;$T$5,IF(I$3=$T$5+$A7,I$6,IF(I$3&gt;$T$5+$A7,"",I6)),I6),IF(I$3=$T$5+$A7,I$6,IF(I$3&lt;$T$5+$A7,MOD(MOD(I6+IF(I$3-$A7+1&lt;1,1,IF(I$3-$A7+1&gt;16,0,INDEX($B$5:$Q$5,1,I$3-$A7+1))),2)+IF(OR(AND(J6=1,IF(I$3-$A7+2&lt;1,1,IF(I$3-$A7+2&gt;16,0,INDEX($B$5:$Q$5,1,I$3-$A7+2)))=1),AND(SUM(J6,IF(I$3-$A7+2&lt;1,1,IF(I$3-$A7+2&gt;16,0,INDEX($B$5:$Q$5,1,I$3-$A7+2))))=1,J7=0)),1,0),2),"")))</f>
        <v/>
      </c>
      <c r="J7" s="21" t="str">
        <f t="shared" ref="J7:J22" si="18">IF($Z6="divisor is larger",IF(J$3&gt;$T$5,IF(J$3=$T$5+$A7,J$6,IF(J$3&gt;$T$5+$A7,"",J6)),J6),IF(J$3=$T$5+$A7,J$6,IF(J$3&lt;$T$5+$A7,MOD(MOD(J6+IF(J$3-$A7+1&lt;1,1,IF(J$3-$A7+1&gt;16,0,INDEX($B$5:$Q$5,1,J$3-$A7+1))),2)+IF(OR(AND(K6=1,IF(J$3-$A7+2&lt;1,1,IF(J$3-$A7+2&gt;16,0,INDEX($B$5:$Q$5,1,J$3-$A7+2)))=1),AND(SUM(K6,IF(J$3-$A7+2&lt;1,1,IF(J$3-$A7+2&gt;16,0,INDEX($B$5:$Q$5,1,J$3-$A7+2))))=1,K7=0)),1,0),2),"")))</f>
        <v/>
      </c>
      <c r="K7" s="21" t="str">
        <f t="shared" ref="K7:K22" si="19">IF($Z6="divisor is larger",IF(K$3&gt;$T$5,IF(K$3=$T$5+$A7,K$6,IF(K$3&gt;$T$5+$A7,"",K6)),K6),IF(K$3=$T$5+$A7,K$6,IF(K$3&lt;$T$5+$A7,MOD(MOD(K6+IF(K$3-$A7+1&lt;1,1,IF(K$3-$A7+1&gt;16,0,INDEX($B$5:$Q$5,1,K$3-$A7+1))),2)+IF(OR(AND(L6=1,IF(K$3-$A7+2&lt;1,1,IF(K$3-$A7+2&gt;16,0,INDEX($B$5:$Q$5,1,K$3-$A7+2)))=1),AND(SUM(L6,IF(K$3-$A7+2&lt;1,1,IF(K$3-$A7+2&gt;16,0,INDEX($B$5:$Q$5,1,K$3-$A7+2))))=1,L7=0)),1,0),2),"")))</f>
        <v/>
      </c>
      <c r="L7" s="21" t="str">
        <f t="shared" ref="L7:L22" si="20">IF($Z6="divisor is larger",IF(L$3&gt;$T$5,IF(L$3=$T$5+$A7,L$6,IF(L$3&gt;$T$5+$A7,"",L6)),L6),IF(L$3=$T$5+$A7,L$6,IF(L$3&lt;$T$5+$A7,MOD(MOD(L6+IF(L$3-$A7+1&lt;1,1,IF(L$3-$A7+1&gt;16,0,INDEX($B$5:$Q$5,1,L$3-$A7+1))),2)+IF(OR(AND(M6=1,IF(L$3-$A7+2&lt;1,1,IF(L$3-$A7+2&gt;16,0,INDEX($B$5:$Q$5,1,L$3-$A7+2)))=1),AND(SUM(M6,IF(L$3-$A7+2&lt;1,1,IF(L$3-$A7+2&gt;16,0,INDEX($B$5:$Q$5,1,L$3-$A7+2))))=1,M7=0)),1,0),2),"")))</f>
        <v/>
      </c>
      <c r="M7" s="21" t="str">
        <f t="shared" ref="M7:M22" si="21">IF($Z6="divisor is larger",IF(M$3&gt;$T$5,IF(M$3=$T$5+$A7,M$6,IF(M$3&gt;$T$5+$A7,"",M6)),M6),IF(M$3=$T$5+$A7,M$6,IF(M$3&lt;$T$5+$A7,MOD(MOD(M6+IF(M$3-$A7+1&lt;1,1,IF(M$3-$A7+1&gt;16,0,INDEX($B$5:$Q$5,1,M$3-$A7+1))),2)+IF(OR(AND(N6=1,IF(M$3-$A7+2&lt;1,1,IF(M$3-$A7+2&gt;16,0,INDEX($B$5:$Q$5,1,M$3-$A7+2)))=1),AND(SUM(N6,IF(M$3-$A7+2&lt;1,1,IF(M$3-$A7+2&gt;16,0,INDEX($B$5:$Q$5,1,M$3-$A7+2))))=1,N7=0)),1,0),2),"")))</f>
        <v/>
      </c>
      <c r="N7" s="21" t="str">
        <f t="shared" ref="N7:N22" si="22">IF($Z6="divisor is larger",IF(N$3&gt;$T$5,IF(N$3=$T$5+$A7,N$6,IF(N$3&gt;$T$5+$A7,"",N6)),N6),IF(N$3=$T$5+$A7,N$6,IF(N$3&lt;$T$5+$A7,MOD(MOD(N6+IF(N$3-$A7+1&lt;1,1,IF(N$3-$A7+1&gt;16,0,INDEX($B$5:$Q$5,1,N$3-$A7+1))),2)+IF(OR(AND(O6=1,IF(N$3-$A7+2&lt;1,1,IF(N$3-$A7+2&gt;16,0,INDEX($B$5:$Q$5,1,N$3-$A7+2)))=1),AND(SUM(O6,IF(N$3-$A7+2&lt;1,1,IF(N$3-$A7+2&gt;16,0,INDEX($B$5:$Q$5,1,N$3-$A7+2))))=1,O7=0)),1,0),2),"")))</f>
        <v/>
      </c>
      <c r="O7" s="21" t="str">
        <f t="shared" ref="O7:O22" si="23">IF($Z6="divisor is larger",IF(O$3&gt;$T$5,IF(O$3=$T$5+$A7,O$6,IF(O$3&gt;$T$5+$A7,"",O6)),O6),IF(O$3=$T$5+$A7,O$6,IF(O$3&lt;$T$5+$A7,MOD(MOD(O6+IF(O$3-$A7+1&lt;1,1,IF(O$3-$A7+1&gt;16,0,INDEX($B$5:$Q$5,1,O$3-$A7+1))),2)+IF(OR(AND(P6=1,IF(O$3-$A7+2&lt;1,1,IF(O$3-$A7+2&gt;16,0,INDEX($B$5:$Q$5,1,O$3-$A7+2)))=1),AND(SUM(P6,IF(O$3-$A7+2&lt;1,1,IF(O$3-$A7+2&gt;16,0,INDEX($B$5:$Q$5,1,O$3-$A7+2))))=1,P7=0)),1,0),2),"")))</f>
        <v/>
      </c>
      <c r="P7" s="21" t="str">
        <f t="shared" ref="P7:P22" si="24">IF($Z6="divisor is larger",IF(P$3&gt;$T$5,IF(P$3=$T$5+$A7,P$6,IF(P$3&gt;$T$5+$A7,"",P6)),P6),IF(P$3=$T$5+$A7,P$6,IF(P$3&lt;$T$5+$A7,MOD(MOD(P6+IF(P$3-$A7+1&lt;1,1,IF(P$3-$A7+1&gt;16,0,INDEX($B$5:$Q$5,1,P$3-$A7+1))),2)+IF(OR(AND(Q6=1,IF(P$3-$A7+2&lt;1,1,IF(P$3-$A7+2&gt;16,0,INDEX($B$5:$Q$5,1,P$3-$A7+2)))=1),AND(SUM(Q6,IF(P$3-$A7+2&lt;1,1,IF(P$3-$A7+2&gt;16,0,INDEX($B$5:$Q$5,1,P$3-$A7+2))))=1,Q7=0)),1,0),2),"")))</f>
        <v/>
      </c>
      <c r="Q7" s="21" t="str">
        <f t="shared" ref="Q7:Q22" si="25">IF($Z6="divisor is larger",IF(Q$3&gt;$T$5,IF(Q$3=$T$5+$A7,Q$6,IF(Q$3&gt;$T$5+$A7,"",Q6)),Q6),IF(Q$3=$T$5+$A7,Q$6,IF(Q$3&lt;$T$5+$A7,MOD(MOD(Q6+IF(Q$3-$A7+1&lt;1,1,IF(Q$3-$A7+1&gt;16,0,INDEX($B$5:$Q$5,1,Q$3-$A7+1))),2)+IF(OR(AND(R6=1,IF(Q$3-$A7+2&lt;1,1,IF(Q$3-$A7+2&gt;16,0,INDEX($B$5:$Q$5,1,Q$3-$A7+2)))=1),AND(SUM(R6,IF(Q$3-$A7+2&lt;1,1,IF(Q$3-$A7+2&gt;16,0,INDEX($B$5:$Q$5,1,Q$3-$A7+2))))=1,R7=0)),1,0),2),"")))</f>
        <v/>
      </c>
      <c r="T7">
        <f>LEN(_xlfn.CONCAT(B7:Q7))</f>
        <v>2</v>
      </c>
      <c r="U7" t="e">
        <f>FIND(1,_xlfn.CONCAT(B7:Q7),1)</f>
        <v>#VALUE!</v>
      </c>
      <c r="V7">
        <f t="shared" ref="V7:V22" si="26">IF(Z7="divisor is larger",0,1)</f>
        <v>0</v>
      </c>
      <c r="W7" t="str">
        <f>REPT(0,($Q$3-T7))&amp;_xlfn.CONCAT(B7:Q7)</f>
        <v>0000000000000000</v>
      </c>
      <c r="X7">
        <f ca="1">IF(Y7="","",SUMPRODUCT(--MID(Y7,LEN(Y7)+1-ROW(INDIRECT("1:"&amp;LEN(Y7))),1),(2^(ROW(INDIRECT("1:"&amp;LEN(Y7)))-1))))</f>
        <v>0</v>
      </c>
      <c r="Y7" t="str">
        <f>IF(Z7="divisor is larger",_xlfn.CONCAT(B7:Q7),"")</f>
        <v>00</v>
      </c>
      <c r="Z7" s="18" t="str">
        <f t="array" ref="Z7">IFERROR(IF(INDEX($AB7:$AQ7,1,MATCH(FALSE,$AB7:$AQ7=$AB$2:$AQ$2,0))=0,"divisor is larger","divisor is smaller"),"arrays are equal")</f>
        <v>divisor is larger</v>
      </c>
      <c r="AB7">
        <f>VALUE(MID($W7,AB$3,1))</f>
        <v>0</v>
      </c>
      <c r="AC7">
        <f t="shared" si="9"/>
        <v>0</v>
      </c>
      <c r="AD7">
        <f t="shared" si="9"/>
        <v>0</v>
      </c>
      <c r="AE7">
        <f t="shared" si="9"/>
        <v>0</v>
      </c>
      <c r="AF7">
        <f t="shared" si="9"/>
        <v>0</v>
      </c>
      <c r="AG7">
        <f t="shared" si="9"/>
        <v>0</v>
      </c>
      <c r="AH7">
        <f t="shared" si="9"/>
        <v>0</v>
      </c>
      <c r="AI7">
        <f t="shared" si="9"/>
        <v>0</v>
      </c>
      <c r="AJ7">
        <f t="shared" si="9"/>
        <v>0</v>
      </c>
      <c r="AK7">
        <f t="shared" si="9"/>
        <v>0</v>
      </c>
      <c r="AL7">
        <f t="shared" si="9"/>
        <v>0</v>
      </c>
      <c r="AM7">
        <f t="shared" si="9"/>
        <v>0</v>
      </c>
      <c r="AN7">
        <f t="shared" si="9"/>
        <v>0</v>
      </c>
      <c r="AO7">
        <f t="shared" si="9"/>
        <v>0</v>
      </c>
      <c r="AP7">
        <f t="shared" si="9"/>
        <v>0</v>
      </c>
      <c r="AQ7">
        <f t="shared" si="9"/>
        <v>0</v>
      </c>
      <c r="AS7" t="str">
        <f t="shared" ref="AS7:AS17" si="27">_xlfn.CONCAT(AB7:AQ7)</f>
        <v>0000000000000000</v>
      </c>
      <c r="AT7" t="str">
        <f t="shared" ref="AT7" si="28">IF(Q7="","",IF(Q7&lt;&gt;"",IF(Q6&lt;&gt;"","","Remainder on next line"),""))</f>
        <v/>
      </c>
      <c r="AZ7" s="2" t="s">
        <v>96</v>
      </c>
    </row>
    <row r="8" spans="1:74" x14ac:dyDescent="0.25">
      <c r="A8" s="11">
        <f>A7+1</f>
        <v>2</v>
      </c>
      <c r="B8" s="21">
        <f t="shared" si="10"/>
        <v>0</v>
      </c>
      <c r="C8" s="21">
        <f t="shared" si="11"/>
        <v>0</v>
      </c>
      <c r="D8" s="21">
        <f t="shared" si="12"/>
        <v>0</v>
      </c>
      <c r="E8" s="21" t="str">
        <f t="shared" si="13"/>
        <v/>
      </c>
      <c r="F8" s="21" t="str">
        <f t="shared" si="14"/>
        <v/>
      </c>
      <c r="G8" s="21" t="str">
        <f t="shared" si="15"/>
        <v/>
      </c>
      <c r="H8" s="21" t="str">
        <f t="shared" si="16"/>
        <v/>
      </c>
      <c r="I8" s="21" t="str">
        <f t="shared" si="17"/>
        <v/>
      </c>
      <c r="J8" s="21" t="str">
        <f t="shared" si="18"/>
        <v/>
      </c>
      <c r="K8" s="21" t="str">
        <f t="shared" si="19"/>
        <v/>
      </c>
      <c r="L8" s="21" t="str">
        <f t="shared" si="20"/>
        <v/>
      </c>
      <c r="M8" s="21" t="str">
        <f t="shared" si="21"/>
        <v/>
      </c>
      <c r="N8" s="21" t="str">
        <f t="shared" si="22"/>
        <v/>
      </c>
      <c r="O8" s="21" t="str">
        <f t="shared" si="23"/>
        <v/>
      </c>
      <c r="P8" s="21" t="str">
        <f t="shared" si="24"/>
        <v/>
      </c>
      <c r="Q8" s="21" t="str">
        <f t="shared" si="25"/>
        <v/>
      </c>
      <c r="T8">
        <f t="shared" ref="T8:T22" si="29">LEN(_xlfn.CONCAT(B8:Q8))</f>
        <v>3</v>
      </c>
      <c r="U8" t="e">
        <f t="shared" ref="U8:U22" si="30">FIND(1,_xlfn.CONCAT(B8:Q8),1)</f>
        <v>#VALUE!</v>
      </c>
      <c r="V8">
        <f t="shared" si="26"/>
        <v>0</v>
      </c>
      <c r="W8" t="str">
        <f t="shared" ref="W8:W22" si="31">REPT(0,($Q$3-T8))&amp;_xlfn.CONCAT(B8:Q8)</f>
        <v>0000000000000000</v>
      </c>
      <c r="X8">
        <f t="shared" ref="X8:X22" ca="1" si="32">IF(Y8="","",SUMPRODUCT(--MID(Y8,LEN(Y8)+1-ROW(INDIRECT("1:"&amp;LEN(Y8))),1),(2^(ROW(INDIRECT("1:"&amp;LEN(Y8)))-1))))</f>
        <v>0</v>
      </c>
      <c r="Y8" t="str">
        <f t="shared" ref="Y8:Y22" si="33">IF(Z8="divisor is larger",_xlfn.CONCAT(B8:Q8),"")</f>
        <v>000</v>
      </c>
      <c r="Z8" s="18" t="str">
        <f t="array" ref="Z8">IFERROR(IF(INDEX($AB8:$AQ8,1,MATCH(FALSE,$AB8:$AQ8=$AB$2:$AQ$2,0))=0,"divisor is larger","divisor is smaller"),"arrays are equal")</f>
        <v>divisor is larger</v>
      </c>
      <c r="AB8">
        <f t="shared" ref="AB8:AB22" si="34">VALUE(MID($W8,AB$3,1))</f>
        <v>0</v>
      </c>
      <c r="AC8">
        <f t="shared" si="9"/>
        <v>0</v>
      </c>
      <c r="AD8">
        <f t="shared" si="9"/>
        <v>0</v>
      </c>
      <c r="AE8">
        <f t="shared" si="9"/>
        <v>0</v>
      </c>
      <c r="AF8">
        <f t="shared" si="9"/>
        <v>0</v>
      </c>
      <c r="AG8">
        <f t="shared" si="9"/>
        <v>0</v>
      </c>
      <c r="AH8">
        <f t="shared" si="9"/>
        <v>0</v>
      </c>
      <c r="AI8">
        <f t="shared" si="9"/>
        <v>0</v>
      </c>
      <c r="AJ8">
        <f t="shared" si="9"/>
        <v>0</v>
      </c>
      <c r="AK8">
        <f t="shared" si="9"/>
        <v>0</v>
      </c>
      <c r="AL8">
        <f t="shared" si="9"/>
        <v>0</v>
      </c>
      <c r="AM8">
        <f t="shared" si="9"/>
        <v>0</v>
      </c>
      <c r="AN8">
        <f t="shared" si="9"/>
        <v>0</v>
      </c>
      <c r="AO8">
        <f t="shared" si="9"/>
        <v>0</v>
      </c>
      <c r="AP8">
        <f t="shared" si="9"/>
        <v>0</v>
      </c>
      <c r="AQ8">
        <f t="shared" si="9"/>
        <v>0</v>
      </c>
      <c r="AS8" t="str">
        <f t="shared" si="27"/>
        <v>0000000000000000</v>
      </c>
      <c r="AT8" t="str">
        <f>IF(Q8="","",IF(Q8&lt;&gt;"",IF(Q7&lt;&gt;"","","Remainder on next line"),""))</f>
        <v/>
      </c>
      <c r="AZ8" s="2" t="s">
        <v>97</v>
      </c>
    </row>
    <row r="9" spans="1:74" x14ac:dyDescent="0.25">
      <c r="A9" s="11">
        <f t="shared" ref="A9:A22" si="35">A8+1</f>
        <v>3</v>
      </c>
      <c r="B9" s="21">
        <f t="shared" si="10"/>
        <v>0</v>
      </c>
      <c r="C9" s="21">
        <f t="shared" si="11"/>
        <v>0</v>
      </c>
      <c r="D9" s="21">
        <f t="shared" si="12"/>
        <v>0</v>
      </c>
      <c r="E9" s="21">
        <f t="shared" si="13"/>
        <v>0</v>
      </c>
      <c r="F9" s="21" t="str">
        <f t="shared" si="14"/>
        <v/>
      </c>
      <c r="G9" s="21" t="str">
        <f t="shared" si="15"/>
        <v/>
      </c>
      <c r="H9" s="21" t="str">
        <f t="shared" si="16"/>
        <v/>
      </c>
      <c r="I9" s="21" t="str">
        <f t="shared" si="17"/>
        <v/>
      </c>
      <c r="J9" s="21" t="str">
        <f t="shared" si="18"/>
        <v/>
      </c>
      <c r="K9" s="21" t="str">
        <f t="shared" si="19"/>
        <v/>
      </c>
      <c r="L9" s="21" t="str">
        <f t="shared" si="20"/>
        <v/>
      </c>
      <c r="M9" s="21" t="str">
        <f t="shared" si="21"/>
        <v/>
      </c>
      <c r="N9" s="21" t="str">
        <f t="shared" si="22"/>
        <v/>
      </c>
      <c r="O9" s="21" t="str">
        <f t="shared" si="23"/>
        <v/>
      </c>
      <c r="P9" s="21" t="str">
        <f t="shared" si="24"/>
        <v/>
      </c>
      <c r="Q9" s="21" t="str">
        <f t="shared" si="25"/>
        <v/>
      </c>
      <c r="T9">
        <f t="shared" si="29"/>
        <v>4</v>
      </c>
      <c r="U9" t="e">
        <f t="shared" si="30"/>
        <v>#VALUE!</v>
      </c>
      <c r="V9">
        <f t="shared" si="26"/>
        <v>0</v>
      </c>
      <c r="W9" t="str">
        <f t="shared" si="31"/>
        <v>0000000000000000</v>
      </c>
      <c r="X9">
        <f t="shared" ca="1" si="32"/>
        <v>0</v>
      </c>
      <c r="Y9" t="str">
        <f t="shared" si="33"/>
        <v>0000</v>
      </c>
      <c r="Z9" s="18" t="str">
        <f t="array" ref="Z9">IFERROR(IF(INDEX($AB9:$AQ9,1,MATCH(FALSE,$AB9:$AQ9=$AB$2:$AQ$2,0))=0,"divisor is larger","divisor is smaller"),"arrays are equal")</f>
        <v>divisor is larger</v>
      </c>
      <c r="AB9">
        <f t="shared" si="34"/>
        <v>0</v>
      </c>
      <c r="AC9">
        <f t="shared" si="9"/>
        <v>0</v>
      </c>
      <c r="AD9">
        <f t="shared" si="9"/>
        <v>0</v>
      </c>
      <c r="AE9">
        <f t="shared" si="9"/>
        <v>0</v>
      </c>
      <c r="AF9">
        <f t="shared" si="9"/>
        <v>0</v>
      </c>
      <c r="AG9">
        <f t="shared" si="9"/>
        <v>0</v>
      </c>
      <c r="AH9">
        <f t="shared" si="9"/>
        <v>0</v>
      </c>
      <c r="AI9">
        <f t="shared" si="9"/>
        <v>0</v>
      </c>
      <c r="AJ9">
        <f t="shared" si="9"/>
        <v>0</v>
      </c>
      <c r="AK9">
        <f t="shared" si="9"/>
        <v>0</v>
      </c>
      <c r="AL9">
        <f t="shared" si="9"/>
        <v>0</v>
      </c>
      <c r="AM9">
        <f t="shared" si="9"/>
        <v>0</v>
      </c>
      <c r="AN9">
        <f t="shared" si="9"/>
        <v>0</v>
      </c>
      <c r="AO9">
        <f t="shared" si="9"/>
        <v>0</v>
      </c>
      <c r="AP9">
        <f t="shared" si="9"/>
        <v>0</v>
      </c>
      <c r="AQ9">
        <f t="shared" si="9"/>
        <v>0</v>
      </c>
      <c r="AS9" t="str">
        <f t="shared" si="27"/>
        <v>0000000000000000</v>
      </c>
      <c r="AT9" t="str">
        <f t="shared" ref="AT9:AT22" si="36">IF(Q9="","",IF(Q9&lt;&gt;"",IF(Q8&lt;&gt;"","","Remainder on next line"),""))</f>
        <v/>
      </c>
    </row>
    <row r="10" spans="1:74" x14ac:dyDescent="0.25">
      <c r="A10" s="11">
        <f t="shared" si="35"/>
        <v>4</v>
      </c>
      <c r="B10" s="21">
        <f t="shared" si="10"/>
        <v>0</v>
      </c>
      <c r="C10" s="21">
        <f t="shared" si="11"/>
        <v>0</v>
      </c>
      <c r="D10" s="21">
        <f t="shared" si="12"/>
        <v>0</v>
      </c>
      <c r="E10" s="21">
        <f t="shared" si="13"/>
        <v>0</v>
      </c>
      <c r="F10" s="21">
        <f t="shared" si="14"/>
        <v>0</v>
      </c>
      <c r="G10" s="21" t="str">
        <f t="shared" si="15"/>
        <v/>
      </c>
      <c r="H10" s="21" t="str">
        <f t="shared" si="16"/>
        <v/>
      </c>
      <c r="I10" s="21" t="str">
        <f t="shared" si="17"/>
        <v/>
      </c>
      <c r="J10" s="21" t="str">
        <f t="shared" si="18"/>
        <v/>
      </c>
      <c r="K10" s="21" t="str">
        <f t="shared" si="19"/>
        <v/>
      </c>
      <c r="L10" s="21" t="str">
        <f t="shared" si="20"/>
        <v/>
      </c>
      <c r="M10" s="21" t="str">
        <f t="shared" si="21"/>
        <v/>
      </c>
      <c r="N10" s="21" t="str">
        <f t="shared" si="22"/>
        <v/>
      </c>
      <c r="O10" s="21" t="str">
        <f t="shared" si="23"/>
        <v/>
      </c>
      <c r="P10" s="21" t="str">
        <f t="shared" si="24"/>
        <v/>
      </c>
      <c r="Q10" s="21" t="str">
        <f t="shared" si="25"/>
        <v/>
      </c>
      <c r="T10">
        <f t="shared" si="29"/>
        <v>5</v>
      </c>
      <c r="U10" t="e">
        <f t="shared" si="30"/>
        <v>#VALUE!</v>
      </c>
      <c r="V10">
        <f t="shared" si="26"/>
        <v>0</v>
      </c>
      <c r="W10" t="str">
        <f t="shared" si="31"/>
        <v>0000000000000000</v>
      </c>
      <c r="X10">
        <f t="shared" ca="1" si="32"/>
        <v>0</v>
      </c>
      <c r="Y10" t="str">
        <f t="shared" si="33"/>
        <v>00000</v>
      </c>
      <c r="Z10" s="18" t="str">
        <f t="array" ref="Z10">IFERROR(IF(INDEX($AB10:$AQ10,1,MATCH(FALSE,$AB10:$AQ10=$AB$2:$AQ$2,0))=0,"divisor is larger","divisor is smaller"),"arrays are equal")</f>
        <v>divisor is larger</v>
      </c>
      <c r="AB10">
        <f t="shared" si="34"/>
        <v>0</v>
      </c>
      <c r="AC10">
        <f t="shared" si="9"/>
        <v>0</v>
      </c>
      <c r="AD10">
        <f t="shared" si="9"/>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S10" t="str">
        <f t="shared" si="27"/>
        <v>0000000000000000</v>
      </c>
      <c r="AT10" t="str">
        <f t="shared" si="36"/>
        <v/>
      </c>
    </row>
    <row r="11" spans="1:74" x14ac:dyDescent="0.25">
      <c r="A11" s="11">
        <f t="shared" si="35"/>
        <v>5</v>
      </c>
      <c r="B11" s="21">
        <f t="shared" si="10"/>
        <v>0</v>
      </c>
      <c r="C11" s="21">
        <f t="shared" si="11"/>
        <v>0</v>
      </c>
      <c r="D11" s="21">
        <f t="shared" si="12"/>
        <v>0</v>
      </c>
      <c r="E11" s="21">
        <f t="shared" si="13"/>
        <v>0</v>
      </c>
      <c r="F11" s="21">
        <f t="shared" si="14"/>
        <v>0</v>
      </c>
      <c r="G11" s="21">
        <f t="shared" si="15"/>
        <v>0</v>
      </c>
      <c r="H11" s="21" t="str">
        <f t="shared" si="16"/>
        <v/>
      </c>
      <c r="I11" s="21" t="str">
        <f t="shared" si="17"/>
        <v/>
      </c>
      <c r="J11" s="21" t="str">
        <f t="shared" si="18"/>
        <v/>
      </c>
      <c r="K11" s="21" t="str">
        <f t="shared" si="19"/>
        <v/>
      </c>
      <c r="L11" s="21" t="str">
        <f t="shared" si="20"/>
        <v/>
      </c>
      <c r="M11" s="21" t="str">
        <f t="shared" si="21"/>
        <v/>
      </c>
      <c r="N11" s="21" t="str">
        <f t="shared" si="22"/>
        <v/>
      </c>
      <c r="O11" s="21" t="str">
        <f t="shared" si="23"/>
        <v/>
      </c>
      <c r="P11" s="21" t="str">
        <f t="shared" si="24"/>
        <v/>
      </c>
      <c r="Q11" s="21" t="str">
        <f t="shared" si="25"/>
        <v/>
      </c>
      <c r="T11">
        <f t="shared" si="29"/>
        <v>6</v>
      </c>
      <c r="U11" t="e">
        <f t="shared" si="30"/>
        <v>#VALUE!</v>
      </c>
      <c r="V11">
        <f t="shared" si="26"/>
        <v>0</v>
      </c>
      <c r="W11" t="str">
        <f t="shared" si="31"/>
        <v>0000000000000000</v>
      </c>
      <c r="X11">
        <f t="shared" ca="1" si="32"/>
        <v>0</v>
      </c>
      <c r="Y11" t="str">
        <f t="shared" si="33"/>
        <v>000000</v>
      </c>
      <c r="Z11" s="18" t="str">
        <f t="array" ref="Z11">IFERROR(IF(INDEX($AB11:$AQ11,1,MATCH(FALSE,$AB11:$AQ11=$AB$2:$AQ$2,0))=0,"divisor is larger","divisor is smaller"),"arrays are equal")</f>
        <v>divisor is larger</v>
      </c>
      <c r="AB11">
        <f t="shared" si="34"/>
        <v>0</v>
      </c>
      <c r="AC11">
        <f t="shared" si="9"/>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S11" t="str">
        <f t="shared" si="27"/>
        <v>0000000000000000</v>
      </c>
      <c r="AT11" t="str">
        <f t="shared" si="36"/>
        <v/>
      </c>
    </row>
    <row r="12" spans="1:74" x14ac:dyDescent="0.25">
      <c r="A12" s="11">
        <f t="shared" si="35"/>
        <v>6</v>
      </c>
      <c r="B12" s="21">
        <f t="shared" si="10"/>
        <v>0</v>
      </c>
      <c r="C12" s="21">
        <f t="shared" si="11"/>
        <v>0</v>
      </c>
      <c r="D12" s="21">
        <f t="shared" si="12"/>
        <v>0</v>
      </c>
      <c r="E12" s="21">
        <f t="shared" si="13"/>
        <v>0</v>
      </c>
      <c r="F12" s="21">
        <f t="shared" si="14"/>
        <v>0</v>
      </c>
      <c r="G12" s="21">
        <f t="shared" si="15"/>
        <v>0</v>
      </c>
      <c r="H12" s="21">
        <f t="shared" si="16"/>
        <v>0</v>
      </c>
      <c r="I12" s="21" t="str">
        <f t="shared" si="17"/>
        <v/>
      </c>
      <c r="J12" s="21" t="str">
        <f t="shared" si="18"/>
        <v/>
      </c>
      <c r="K12" s="21" t="str">
        <f t="shared" si="19"/>
        <v/>
      </c>
      <c r="L12" s="21" t="str">
        <f t="shared" si="20"/>
        <v/>
      </c>
      <c r="M12" s="21" t="str">
        <f t="shared" si="21"/>
        <v/>
      </c>
      <c r="N12" s="21" t="str">
        <f t="shared" si="22"/>
        <v/>
      </c>
      <c r="O12" s="21" t="str">
        <f t="shared" si="23"/>
        <v/>
      </c>
      <c r="P12" s="21" t="str">
        <f t="shared" si="24"/>
        <v/>
      </c>
      <c r="Q12" s="21" t="str">
        <f t="shared" si="25"/>
        <v/>
      </c>
      <c r="T12">
        <f t="shared" si="29"/>
        <v>7</v>
      </c>
      <c r="U12" t="e">
        <f t="shared" si="30"/>
        <v>#VALUE!</v>
      </c>
      <c r="V12">
        <f t="shared" si="26"/>
        <v>0</v>
      </c>
      <c r="W12" t="str">
        <f t="shared" si="31"/>
        <v>0000000000000000</v>
      </c>
      <c r="X12">
        <f t="shared" ca="1" si="32"/>
        <v>0</v>
      </c>
      <c r="Y12" t="str">
        <f t="shared" si="33"/>
        <v>0000000</v>
      </c>
      <c r="Z12" s="18" t="str">
        <f t="array" ref="Z12">IFERROR(IF(INDEX($AB12:$AQ12,1,MATCH(FALSE,$AB12:$AQ12=$AB$2:$AQ$2,0))=0,"divisor is larger","divisor is smaller"),"arrays are equal")</f>
        <v>divisor is larger</v>
      </c>
      <c r="AB12">
        <f t="shared" si="34"/>
        <v>0</v>
      </c>
      <c r="AC12">
        <f t="shared" si="9"/>
        <v>0</v>
      </c>
      <c r="AD12">
        <f t="shared" si="9"/>
        <v>0</v>
      </c>
      <c r="AE12">
        <f t="shared" si="9"/>
        <v>0</v>
      </c>
      <c r="AF12">
        <f t="shared" si="9"/>
        <v>0</v>
      </c>
      <c r="AG12">
        <f t="shared" si="9"/>
        <v>0</v>
      </c>
      <c r="AH12">
        <f t="shared" si="9"/>
        <v>0</v>
      </c>
      <c r="AI12">
        <f t="shared" si="9"/>
        <v>0</v>
      </c>
      <c r="AJ12">
        <f t="shared" si="9"/>
        <v>0</v>
      </c>
      <c r="AK12">
        <f t="shared" si="9"/>
        <v>0</v>
      </c>
      <c r="AL12">
        <f t="shared" si="9"/>
        <v>0</v>
      </c>
      <c r="AM12">
        <f t="shared" si="9"/>
        <v>0</v>
      </c>
      <c r="AN12">
        <f t="shared" si="9"/>
        <v>0</v>
      </c>
      <c r="AO12">
        <f t="shared" si="9"/>
        <v>0</v>
      </c>
      <c r="AP12">
        <f t="shared" si="9"/>
        <v>0</v>
      </c>
      <c r="AQ12">
        <f t="shared" si="9"/>
        <v>0</v>
      </c>
      <c r="AS12" t="str">
        <f t="shared" si="27"/>
        <v>0000000000000000</v>
      </c>
      <c r="AT12" t="str">
        <f t="shared" si="36"/>
        <v/>
      </c>
    </row>
    <row r="13" spans="1:74" x14ac:dyDescent="0.25">
      <c r="A13" s="11">
        <f t="shared" si="35"/>
        <v>7</v>
      </c>
      <c r="B13" s="21">
        <f t="shared" si="10"/>
        <v>0</v>
      </c>
      <c r="C13" s="21">
        <f t="shared" si="11"/>
        <v>0</v>
      </c>
      <c r="D13" s="21">
        <f t="shared" si="12"/>
        <v>0</v>
      </c>
      <c r="E13" s="21">
        <f t="shared" si="13"/>
        <v>0</v>
      </c>
      <c r="F13" s="21">
        <f t="shared" si="14"/>
        <v>0</v>
      </c>
      <c r="G13" s="21">
        <f t="shared" si="15"/>
        <v>0</v>
      </c>
      <c r="H13" s="21">
        <f t="shared" si="16"/>
        <v>0</v>
      </c>
      <c r="I13" s="21">
        <f t="shared" si="17"/>
        <v>0</v>
      </c>
      <c r="J13" s="21" t="str">
        <f t="shared" si="18"/>
        <v/>
      </c>
      <c r="K13" s="21" t="str">
        <f t="shared" si="19"/>
        <v/>
      </c>
      <c r="L13" s="21" t="str">
        <f t="shared" si="20"/>
        <v/>
      </c>
      <c r="M13" s="21" t="str">
        <f t="shared" si="21"/>
        <v/>
      </c>
      <c r="N13" s="21" t="str">
        <f t="shared" si="22"/>
        <v/>
      </c>
      <c r="O13" s="21" t="str">
        <f t="shared" si="23"/>
        <v/>
      </c>
      <c r="P13" s="21" t="str">
        <f t="shared" si="24"/>
        <v/>
      </c>
      <c r="Q13" s="21" t="str">
        <f t="shared" si="25"/>
        <v/>
      </c>
      <c r="T13">
        <f t="shared" si="29"/>
        <v>8</v>
      </c>
      <c r="U13" t="e">
        <f t="shared" si="30"/>
        <v>#VALUE!</v>
      </c>
      <c r="V13">
        <f t="shared" si="26"/>
        <v>0</v>
      </c>
      <c r="W13" t="str">
        <f t="shared" si="31"/>
        <v>0000000000000000</v>
      </c>
      <c r="X13">
        <f t="shared" ca="1" si="32"/>
        <v>0</v>
      </c>
      <c r="Y13" t="str">
        <f t="shared" si="33"/>
        <v>00000000</v>
      </c>
      <c r="Z13" s="18" t="str">
        <f t="array" ref="Z13">IFERROR(IF(INDEX($AB13:$AQ13,1,MATCH(FALSE,$AB13:$AQ13=$AB$2:$AQ$2,0))=0,"divisor is larger","divisor is smaller"),"arrays are equal")</f>
        <v>divisor is larger</v>
      </c>
      <c r="AB13">
        <f t="shared" si="34"/>
        <v>0</v>
      </c>
      <c r="AC13">
        <f t="shared" si="9"/>
        <v>0</v>
      </c>
      <c r="AD13">
        <f t="shared" si="9"/>
        <v>0</v>
      </c>
      <c r="AE13">
        <f t="shared" si="9"/>
        <v>0</v>
      </c>
      <c r="AF13">
        <f t="shared" si="9"/>
        <v>0</v>
      </c>
      <c r="AG13">
        <f t="shared" si="9"/>
        <v>0</v>
      </c>
      <c r="AH13">
        <f t="shared" si="9"/>
        <v>0</v>
      </c>
      <c r="AI13">
        <f t="shared" si="9"/>
        <v>0</v>
      </c>
      <c r="AJ13">
        <f t="shared" si="9"/>
        <v>0</v>
      </c>
      <c r="AK13">
        <f t="shared" si="9"/>
        <v>0</v>
      </c>
      <c r="AL13">
        <f t="shared" si="9"/>
        <v>0</v>
      </c>
      <c r="AM13">
        <f t="shared" si="9"/>
        <v>0</v>
      </c>
      <c r="AN13">
        <f t="shared" si="9"/>
        <v>0</v>
      </c>
      <c r="AO13">
        <f t="shared" si="9"/>
        <v>0</v>
      </c>
      <c r="AP13">
        <f t="shared" si="9"/>
        <v>0</v>
      </c>
      <c r="AQ13">
        <f t="shared" si="9"/>
        <v>0</v>
      </c>
      <c r="AS13" t="str">
        <f t="shared" si="27"/>
        <v>0000000000000000</v>
      </c>
      <c r="AT13" t="str">
        <f t="shared" si="36"/>
        <v/>
      </c>
    </row>
    <row r="14" spans="1:74" x14ac:dyDescent="0.25">
      <c r="A14" s="11">
        <f t="shared" si="35"/>
        <v>8</v>
      </c>
      <c r="B14" s="21">
        <f t="shared" si="10"/>
        <v>0</v>
      </c>
      <c r="C14" s="21">
        <f t="shared" si="11"/>
        <v>0</v>
      </c>
      <c r="D14" s="21">
        <f t="shared" si="12"/>
        <v>0</v>
      </c>
      <c r="E14" s="21">
        <f t="shared" si="13"/>
        <v>0</v>
      </c>
      <c r="F14" s="21">
        <f t="shared" si="14"/>
        <v>0</v>
      </c>
      <c r="G14" s="21">
        <f t="shared" si="15"/>
        <v>0</v>
      </c>
      <c r="H14" s="21">
        <f t="shared" si="16"/>
        <v>0</v>
      </c>
      <c r="I14" s="21">
        <f t="shared" si="17"/>
        <v>0</v>
      </c>
      <c r="J14" s="21">
        <f t="shared" si="18"/>
        <v>0</v>
      </c>
      <c r="K14" s="21" t="str">
        <f t="shared" si="19"/>
        <v/>
      </c>
      <c r="L14" s="21" t="str">
        <f t="shared" si="20"/>
        <v/>
      </c>
      <c r="M14" s="21" t="str">
        <f t="shared" si="21"/>
        <v/>
      </c>
      <c r="N14" s="21" t="str">
        <f t="shared" si="22"/>
        <v/>
      </c>
      <c r="O14" s="21" t="str">
        <f t="shared" si="23"/>
        <v/>
      </c>
      <c r="P14" s="21" t="str">
        <f t="shared" si="24"/>
        <v/>
      </c>
      <c r="Q14" s="21" t="str">
        <f t="shared" si="25"/>
        <v/>
      </c>
      <c r="T14">
        <f t="shared" si="29"/>
        <v>9</v>
      </c>
      <c r="U14" t="e">
        <f t="shared" si="30"/>
        <v>#VALUE!</v>
      </c>
      <c r="V14">
        <f t="shared" si="26"/>
        <v>0</v>
      </c>
      <c r="W14" t="str">
        <f t="shared" si="31"/>
        <v>0000000000000000</v>
      </c>
      <c r="X14">
        <f t="shared" ca="1" si="32"/>
        <v>0</v>
      </c>
      <c r="Y14" t="str">
        <f t="shared" si="33"/>
        <v>000000000</v>
      </c>
      <c r="Z14" s="18" t="str">
        <f t="array" ref="Z14">IFERROR(IF(INDEX($AB14:$AQ14,1,MATCH(FALSE,$AB14:$AQ14=$AB$2:$AQ$2,0))=0,"divisor is larger","divisor is smaller"),"arrays are equal")</f>
        <v>divisor is larger</v>
      </c>
      <c r="AB14">
        <f t="shared" si="34"/>
        <v>0</v>
      </c>
      <c r="AC14">
        <f t="shared" si="9"/>
        <v>0</v>
      </c>
      <c r="AD14">
        <f t="shared" si="9"/>
        <v>0</v>
      </c>
      <c r="AE14">
        <f t="shared" si="9"/>
        <v>0</v>
      </c>
      <c r="AF14">
        <f t="shared" si="9"/>
        <v>0</v>
      </c>
      <c r="AG14">
        <f t="shared" si="9"/>
        <v>0</v>
      </c>
      <c r="AH14">
        <f t="shared" si="9"/>
        <v>0</v>
      </c>
      <c r="AI14">
        <f t="shared" si="9"/>
        <v>0</v>
      </c>
      <c r="AJ14">
        <f t="shared" si="9"/>
        <v>0</v>
      </c>
      <c r="AK14">
        <f t="shared" si="9"/>
        <v>0</v>
      </c>
      <c r="AL14">
        <f t="shared" si="9"/>
        <v>0</v>
      </c>
      <c r="AM14">
        <f t="shared" si="9"/>
        <v>0</v>
      </c>
      <c r="AN14">
        <f t="shared" si="9"/>
        <v>0</v>
      </c>
      <c r="AO14">
        <f t="shared" si="9"/>
        <v>0</v>
      </c>
      <c r="AP14">
        <f t="shared" si="9"/>
        <v>0</v>
      </c>
      <c r="AQ14">
        <f t="shared" si="9"/>
        <v>0</v>
      </c>
      <c r="AS14" t="str">
        <f t="shared" si="27"/>
        <v>0000000000000000</v>
      </c>
      <c r="AT14" t="str">
        <f t="shared" si="36"/>
        <v/>
      </c>
    </row>
    <row r="15" spans="1:74" x14ac:dyDescent="0.25">
      <c r="A15" s="11">
        <f t="shared" si="35"/>
        <v>9</v>
      </c>
      <c r="B15" s="21">
        <f t="shared" si="10"/>
        <v>0</v>
      </c>
      <c r="C15" s="21">
        <f t="shared" si="11"/>
        <v>0</v>
      </c>
      <c r="D15" s="21">
        <f t="shared" si="12"/>
        <v>0</v>
      </c>
      <c r="E15" s="21">
        <f t="shared" si="13"/>
        <v>0</v>
      </c>
      <c r="F15" s="21">
        <f t="shared" si="14"/>
        <v>0</v>
      </c>
      <c r="G15" s="21">
        <f t="shared" si="15"/>
        <v>0</v>
      </c>
      <c r="H15" s="21">
        <f t="shared" si="16"/>
        <v>0</v>
      </c>
      <c r="I15" s="21">
        <f t="shared" si="17"/>
        <v>0</v>
      </c>
      <c r="J15" s="21">
        <f t="shared" si="18"/>
        <v>0</v>
      </c>
      <c r="K15" s="21">
        <f t="shared" si="19"/>
        <v>0</v>
      </c>
      <c r="L15" s="21" t="str">
        <f t="shared" si="20"/>
        <v/>
      </c>
      <c r="M15" s="21" t="str">
        <f t="shared" si="21"/>
        <v/>
      </c>
      <c r="N15" s="21" t="str">
        <f t="shared" si="22"/>
        <v/>
      </c>
      <c r="O15" s="21" t="str">
        <f t="shared" si="23"/>
        <v/>
      </c>
      <c r="P15" s="21" t="str">
        <f t="shared" si="24"/>
        <v/>
      </c>
      <c r="Q15" s="21" t="str">
        <f t="shared" si="25"/>
        <v/>
      </c>
      <c r="T15">
        <f t="shared" si="29"/>
        <v>10</v>
      </c>
      <c r="U15" t="e">
        <f t="shared" si="30"/>
        <v>#VALUE!</v>
      </c>
      <c r="V15">
        <f t="shared" si="26"/>
        <v>0</v>
      </c>
      <c r="W15" t="str">
        <f t="shared" si="31"/>
        <v>0000000000000000</v>
      </c>
      <c r="X15">
        <f t="shared" ca="1" si="32"/>
        <v>0</v>
      </c>
      <c r="Y15" t="str">
        <f t="shared" si="33"/>
        <v>0000000000</v>
      </c>
      <c r="Z15" s="18" t="str">
        <f t="array" ref="Z15">IFERROR(IF(INDEX($AB15:$AQ15,1,MATCH(FALSE,$AB15:$AQ15=$AB$2:$AQ$2,0))=0,"divisor is larger","divisor is smaller"),"arrays are equal")</f>
        <v>divisor is larger</v>
      </c>
      <c r="AB15">
        <f t="shared" si="34"/>
        <v>0</v>
      </c>
      <c r="AC15">
        <f t="shared" si="9"/>
        <v>0</v>
      </c>
      <c r="AD15">
        <f t="shared" si="9"/>
        <v>0</v>
      </c>
      <c r="AE15">
        <f t="shared" si="9"/>
        <v>0</v>
      </c>
      <c r="AF15">
        <f t="shared" si="9"/>
        <v>0</v>
      </c>
      <c r="AG15">
        <f t="shared" si="9"/>
        <v>0</v>
      </c>
      <c r="AH15">
        <f t="shared" si="9"/>
        <v>0</v>
      </c>
      <c r="AI15">
        <f t="shared" si="9"/>
        <v>0</v>
      </c>
      <c r="AJ15">
        <f t="shared" si="9"/>
        <v>0</v>
      </c>
      <c r="AK15">
        <f t="shared" si="9"/>
        <v>0</v>
      </c>
      <c r="AL15">
        <f t="shared" si="9"/>
        <v>0</v>
      </c>
      <c r="AM15">
        <f t="shared" si="9"/>
        <v>0</v>
      </c>
      <c r="AN15">
        <f t="shared" si="9"/>
        <v>0</v>
      </c>
      <c r="AO15">
        <f t="shared" si="9"/>
        <v>0</v>
      </c>
      <c r="AP15">
        <f t="shared" si="9"/>
        <v>0</v>
      </c>
      <c r="AQ15">
        <f t="shared" si="9"/>
        <v>0</v>
      </c>
      <c r="AS15" t="str">
        <f t="shared" si="27"/>
        <v>0000000000000000</v>
      </c>
      <c r="AT15" t="str">
        <f t="shared" si="36"/>
        <v/>
      </c>
      <c r="AU15" t="str">
        <f>IFERROR(INDEX($AS$7:$AT$22,MATCH("Remainder on next line",$AT$7:$AT$22,0)+1,1),AS15)</f>
        <v>0000000000000000</v>
      </c>
    </row>
    <row r="16" spans="1:74" x14ac:dyDescent="0.25">
      <c r="A16" s="11">
        <f t="shared" si="35"/>
        <v>10</v>
      </c>
      <c r="B16" s="21">
        <f t="shared" si="10"/>
        <v>0</v>
      </c>
      <c r="C16" s="21">
        <f t="shared" si="11"/>
        <v>0</v>
      </c>
      <c r="D16" s="21">
        <f t="shared" si="12"/>
        <v>0</v>
      </c>
      <c r="E16" s="21">
        <f t="shared" si="13"/>
        <v>0</v>
      </c>
      <c r="F16" s="21">
        <f t="shared" si="14"/>
        <v>0</v>
      </c>
      <c r="G16" s="21">
        <f t="shared" si="15"/>
        <v>0</v>
      </c>
      <c r="H16" s="21">
        <f t="shared" si="16"/>
        <v>0</v>
      </c>
      <c r="I16" s="21">
        <f t="shared" si="17"/>
        <v>0</v>
      </c>
      <c r="J16" s="21">
        <f t="shared" si="18"/>
        <v>0</v>
      </c>
      <c r="K16" s="21">
        <f t="shared" si="19"/>
        <v>0</v>
      </c>
      <c r="L16" s="21">
        <f t="shared" si="20"/>
        <v>0</v>
      </c>
      <c r="M16" s="21" t="str">
        <f t="shared" si="21"/>
        <v/>
      </c>
      <c r="N16" s="21" t="str">
        <f t="shared" si="22"/>
        <v/>
      </c>
      <c r="O16" s="21" t="str">
        <f t="shared" si="23"/>
        <v/>
      </c>
      <c r="P16" s="21" t="str">
        <f t="shared" si="24"/>
        <v/>
      </c>
      <c r="Q16" s="21" t="str">
        <f t="shared" si="25"/>
        <v/>
      </c>
      <c r="T16">
        <f t="shared" si="29"/>
        <v>11</v>
      </c>
      <c r="U16" t="e">
        <f t="shared" si="30"/>
        <v>#VALUE!</v>
      </c>
      <c r="V16">
        <f t="shared" si="26"/>
        <v>0</v>
      </c>
      <c r="W16" t="str">
        <f t="shared" si="31"/>
        <v>0000000000000000</v>
      </c>
      <c r="X16">
        <f t="shared" ca="1" si="32"/>
        <v>0</v>
      </c>
      <c r="Y16" t="str">
        <f t="shared" si="33"/>
        <v>00000000000</v>
      </c>
      <c r="Z16" s="18" t="str">
        <f t="array" ref="Z16">IFERROR(IF(INDEX($AB16:$AQ16,1,MATCH(FALSE,$AB16:$AQ16=$AB$2:$AQ$2,0))=0,"divisor is larger","divisor is smaller"),"arrays are equal")</f>
        <v>divisor is larger</v>
      </c>
      <c r="AB16">
        <f t="shared" si="34"/>
        <v>0</v>
      </c>
      <c r="AC16">
        <f t="shared" si="9"/>
        <v>0</v>
      </c>
      <c r="AD16">
        <f t="shared" si="9"/>
        <v>0</v>
      </c>
      <c r="AE16">
        <f t="shared" si="9"/>
        <v>0</v>
      </c>
      <c r="AF16">
        <f t="shared" si="9"/>
        <v>0</v>
      </c>
      <c r="AG16">
        <f t="shared" si="9"/>
        <v>0</v>
      </c>
      <c r="AH16">
        <f t="shared" si="9"/>
        <v>0</v>
      </c>
      <c r="AI16">
        <f t="shared" si="9"/>
        <v>0</v>
      </c>
      <c r="AJ16">
        <f t="shared" si="9"/>
        <v>0</v>
      </c>
      <c r="AK16">
        <f t="shared" si="9"/>
        <v>0</v>
      </c>
      <c r="AL16">
        <f t="shared" si="9"/>
        <v>0</v>
      </c>
      <c r="AM16">
        <f t="shared" si="9"/>
        <v>0</v>
      </c>
      <c r="AN16">
        <f t="shared" si="9"/>
        <v>0</v>
      </c>
      <c r="AO16">
        <f t="shared" si="9"/>
        <v>0</v>
      </c>
      <c r="AP16">
        <f t="shared" si="9"/>
        <v>0</v>
      </c>
      <c r="AQ16">
        <f t="shared" si="9"/>
        <v>0</v>
      </c>
      <c r="AS16" t="str">
        <f t="shared" si="27"/>
        <v>0000000000000000</v>
      </c>
      <c r="AT16" t="str">
        <f t="shared" si="36"/>
        <v/>
      </c>
      <c r="AU16">
        <f ca="1">SUMPRODUCT(--MID(AU15,LEN(AU15)+1-ROW(INDIRECT("1:"&amp;LEN(AU15))),1),(2^(ROW(INDIRECT("1:"&amp;LEN(AU15)))-1)))</f>
        <v>0</v>
      </c>
      <c r="AV16" t="s">
        <v>102</v>
      </c>
    </row>
    <row r="17" spans="1:48" x14ac:dyDescent="0.25">
      <c r="A17" s="11">
        <f t="shared" si="35"/>
        <v>11</v>
      </c>
      <c r="B17" s="21">
        <f t="shared" si="10"/>
        <v>0</v>
      </c>
      <c r="C17" s="21">
        <f t="shared" si="11"/>
        <v>0</v>
      </c>
      <c r="D17" s="21">
        <f t="shared" si="12"/>
        <v>0</v>
      </c>
      <c r="E17" s="21">
        <f t="shared" si="13"/>
        <v>0</v>
      </c>
      <c r="F17" s="21">
        <f t="shared" si="14"/>
        <v>0</v>
      </c>
      <c r="G17" s="21">
        <f t="shared" si="15"/>
        <v>0</v>
      </c>
      <c r="H17" s="21">
        <f t="shared" si="16"/>
        <v>0</v>
      </c>
      <c r="I17" s="21">
        <f t="shared" si="17"/>
        <v>0</v>
      </c>
      <c r="J17" s="21">
        <f t="shared" si="18"/>
        <v>0</v>
      </c>
      <c r="K17" s="21">
        <f t="shared" si="19"/>
        <v>0</v>
      </c>
      <c r="L17" s="21">
        <f t="shared" si="20"/>
        <v>0</v>
      </c>
      <c r="M17" s="21">
        <f t="shared" si="21"/>
        <v>0</v>
      </c>
      <c r="N17" s="21" t="str">
        <f t="shared" si="22"/>
        <v/>
      </c>
      <c r="O17" s="21" t="str">
        <f t="shared" si="23"/>
        <v/>
      </c>
      <c r="P17" s="21" t="str">
        <f t="shared" si="24"/>
        <v/>
      </c>
      <c r="Q17" s="21" t="str">
        <f t="shared" si="25"/>
        <v/>
      </c>
      <c r="T17">
        <f t="shared" si="29"/>
        <v>12</v>
      </c>
      <c r="U17" t="e">
        <f t="shared" si="30"/>
        <v>#VALUE!</v>
      </c>
      <c r="V17">
        <f t="shared" si="26"/>
        <v>0</v>
      </c>
      <c r="W17" t="str">
        <f t="shared" si="31"/>
        <v>0000000000000000</v>
      </c>
      <c r="X17">
        <f t="shared" ca="1" si="32"/>
        <v>0</v>
      </c>
      <c r="Y17" t="str">
        <f t="shared" si="33"/>
        <v>000000000000</v>
      </c>
      <c r="Z17" s="18" t="str">
        <f t="array" ref="Z17">IFERROR(IF(INDEX($AB17:$AQ17,1,MATCH(FALSE,$AB17:$AQ17=$AB$2:$AQ$2,0))=0,"divisor is larger","divisor is smaller"),"arrays are equal")</f>
        <v>divisor is larger</v>
      </c>
      <c r="AB17">
        <f t="shared" si="34"/>
        <v>0</v>
      </c>
      <c r="AC17">
        <f t="shared" si="9"/>
        <v>0</v>
      </c>
      <c r="AD17">
        <f t="shared" si="9"/>
        <v>0</v>
      </c>
      <c r="AE17">
        <f t="shared" si="9"/>
        <v>0</v>
      </c>
      <c r="AF17">
        <f t="shared" si="9"/>
        <v>0</v>
      </c>
      <c r="AG17">
        <f t="shared" si="9"/>
        <v>0</v>
      </c>
      <c r="AH17">
        <f t="shared" si="9"/>
        <v>0</v>
      </c>
      <c r="AI17">
        <f t="shared" si="9"/>
        <v>0</v>
      </c>
      <c r="AJ17">
        <f t="shared" si="9"/>
        <v>0</v>
      </c>
      <c r="AK17">
        <f t="shared" si="9"/>
        <v>0</v>
      </c>
      <c r="AL17">
        <f t="shared" si="9"/>
        <v>0</v>
      </c>
      <c r="AM17">
        <f t="shared" si="9"/>
        <v>0</v>
      </c>
      <c r="AN17">
        <f t="shared" si="9"/>
        <v>0</v>
      </c>
      <c r="AO17">
        <f t="shared" si="9"/>
        <v>0</v>
      </c>
      <c r="AP17">
        <f t="shared" si="9"/>
        <v>0</v>
      </c>
      <c r="AQ17">
        <f t="shared" si="9"/>
        <v>0</v>
      </c>
      <c r="AS17" t="str">
        <f t="shared" si="27"/>
        <v>0000000000000000</v>
      </c>
      <c r="AT17" t="str">
        <f t="shared" si="36"/>
        <v/>
      </c>
      <c r="AU17">
        <f ca="1">AW2</f>
        <v>0</v>
      </c>
      <c r="AV17" t="s">
        <v>121</v>
      </c>
    </row>
    <row r="18" spans="1:48" x14ac:dyDescent="0.25">
      <c r="A18" s="11">
        <f t="shared" si="35"/>
        <v>12</v>
      </c>
      <c r="B18" s="21">
        <f t="shared" si="10"/>
        <v>0</v>
      </c>
      <c r="C18" s="21">
        <f t="shared" si="11"/>
        <v>0</v>
      </c>
      <c r="D18" s="21">
        <f t="shared" si="12"/>
        <v>0</v>
      </c>
      <c r="E18" s="21">
        <f t="shared" si="13"/>
        <v>0</v>
      </c>
      <c r="F18" s="21">
        <f t="shared" si="14"/>
        <v>0</v>
      </c>
      <c r="G18" s="21">
        <f t="shared" si="15"/>
        <v>0</v>
      </c>
      <c r="H18" s="21">
        <f t="shared" si="16"/>
        <v>0</v>
      </c>
      <c r="I18" s="21">
        <f t="shared" si="17"/>
        <v>0</v>
      </c>
      <c r="J18" s="21">
        <f t="shared" si="18"/>
        <v>0</v>
      </c>
      <c r="K18" s="21">
        <f t="shared" si="19"/>
        <v>0</v>
      </c>
      <c r="L18" s="21">
        <f t="shared" si="20"/>
        <v>0</v>
      </c>
      <c r="M18" s="21">
        <f t="shared" si="21"/>
        <v>0</v>
      </c>
      <c r="N18" s="21">
        <f t="shared" si="22"/>
        <v>0</v>
      </c>
      <c r="O18" s="21" t="str">
        <f t="shared" si="23"/>
        <v/>
      </c>
      <c r="P18" s="21" t="str">
        <f t="shared" si="24"/>
        <v/>
      </c>
      <c r="Q18" s="21" t="str">
        <f t="shared" si="25"/>
        <v/>
      </c>
      <c r="T18">
        <f t="shared" si="29"/>
        <v>13</v>
      </c>
      <c r="U18" t="e">
        <f t="shared" si="30"/>
        <v>#VALUE!</v>
      </c>
      <c r="V18">
        <f t="shared" si="26"/>
        <v>0</v>
      </c>
      <c r="W18" t="str">
        <f t="shared" si="31"/>
        <v>0000000000000000</v>
      </c>
      <c r="X18">
        <f t="shared" ca="1" si="32"/>
        <v>0</v>
      </c>
      <c r="Y18" t="str">
        <f t="shared" si="33"/>
        <v>0000000000000</v>
      </c>
      <c r="Z18" s="18" t="str">
        <f t="array" ref="Z18">IFERROR(IF(INDEX($AB18:$AQ18,1,MATCH(FALSE,$AB18:$AQ18=$AB$2:$AQ$2,0))=0,"divisor is larger","divisor is smaller"),"arrays are equal")</f>
        <v>divisor is larger</v>
      </c>
      <c r="AB18">
        <f t="shared" si="34"/>
        <v>0</v>
      </c>
      <c r="AC18">
        <f t="shared" si="9"/>
        <v>0</v>
      </c>
      <c r="AD18">
        <f t="shared" si="9"/>
        <v>0</v>
      </c>
      <c r="AE18">
        <f t="shared" si="9"/>
        <v>0</v>
      </c>
      <c r="AF18">
        <f t="shared" si="9"/>
        <v>0</v>
      </c>
      <c r="AG18">
        <f t="shared" si="9"/>
        <v>0</v>
      </c>
      <c r="AH18">
        <f t="shared" si="9"/>
        <v>0</v>
      </c>
      <c r="AI18">
        <f t="shared" si="9"/>
        <v>0</v>
      </c>
      <c r="AJ18">
        <f t="shared" si="9"/>
        <v>0</v>
      </c>
      <c r="AK18">
        <f t="shared" si="9"/>
        <v>0</v>
      </c>
      <c r="AL18">
        <f t="shared" si="9"/>
        <v>0</v>
      </c>
      <c r="AM18">
        <f t="shared" si="9"/>
        <v>0</v>
      </c>
      <c r="AN18">
        <f t="shared" si="9"/>
        <v>0</v>
      </c>
      <c r="AO18">
        <f t="shared" si="9"/>
        <v>0</v>
      </c>
      <c r="AP18">
        <f t="shared" si="9"/>
        <v>0</v>
      </c>
      <c r="AQ18">
        <f t="shared" si="9"/>
        <v>0</v>
      </c>
      <c r="AS18" t="str">
        <f>_xlfn.CONCAT(AB18:AQ18)</f>
        <v>0000000000000000</v>
      </c>
      <c r="AT18" t="str">
        <f t="shared" si="36"/>
        <v/>
      </c>
      <c r="AU18" t="str">
        <f>AS25</f>
        <v>0000000000000001</v>
      </c>
    </row>
    <row r="19" spans="1:48" x14ac:dyDescent="0.25">
      <c r="A19" s="11">
        <f t="shared" si="35"/>
        <v>13</v>
      </c>
      <c r="B19" s="21">
        <f t="shared" si="10"/>
        <v>0</v>
      </c>
      <c r="C19" s="21">
        <f t="shared" si="11"/>
        <v>0</v>
      </c>
      <c r="D19" s="21">
        <f t="shared" si="12"/>
        <v>0</v>
      </c>
      <c r="E19" s="21">
        <f t="shared" si="13"/>
        <v>0</v>
      </c>
      <c r="F19" s="21">
        <f t="shared" si="14"/>
        <v>0</v>
      </c>
      <c r="G19" s="21">
        <f t="shared" si="15"/>
        <v>0</v>
      </c>
      <c r="H19" s="21">
        <f t="shared" si="16"/>
        <v>0</v>
      </c>
      <c r="I19" s="21">
        <f t="shared" si="17"/>
        <v>0</v>
      </c>
      <c r="J19" s="21">
        <f t="shared" si="18"/>
        <v>0</v>
      </c>
      <c r="K19" s="21">
        <f t="shared" si="19"/>
        <v>0</v>
      </c>
      <c r="L19" s="21">
        <f t="shared" si="20"/>
        <v>0</v>
      </c>
      <c r="M19" s="21">
        <f t="shared" si="21"/>
        <v>0</v>
      </c>
      <c r="N19" s="21">
        <f t="shared" si="22"/>
        <v>0</v>
      </c>
      <c r="O19" s="21">
        <f t="shared" si="23"/>
        <v>0</v>
      </c>
      <c r="P19" s="21" t="str">
        <f t="shared" si="24"/>
        <v/>
      </c>
      <c r="Q19" s="21" t="str">
        <f t="shared" si="25"/>
        <v/>
      </c>
      <c r="T19">
        <f t="shared" si="29"/>
        <v>14</v>
      </c>
      <c r="U19" t="e">
        <f t="shared" si="30"/>
        <v>#VALUE!</v>
      </c>
      <c r="V19">
        <f t="shared" si="26"/>
        <v>0</v>
      </c>
      <c r="W19" t="str">
        <f t="shared" si="31"/>
        <v>0000000000000000</v>
      </c>
      <c r="X19">
        <f t="shared" ca="1" si="32"/>
        <v>0</v>
      </c>
      <c r="Y19" t="str">
        <f t="shared" si="33"/>
        <v>00000000000000</v>
      </c>
      <c r="Z19" s="18" t="str">
        <f t="array" ref="Z19">IFERROR(IF(INDEX($AB19:$AQ19,1,MATCH(FALSE,$AB19:$AQ19=$AB$2:$AQ$2,0))=0,"divisor is larger","divisor is smaller"),"arrays are equal")</f>
        <v>divisor is larger</v>
      </c>
      <c r="AB19">
        <f t="shared" si="34"/>
        <v>0</v>
      </c>
      <c r="AC19">
        <f t="shared" si="9"/>
        <v>0</v>
      </c>
      <c r="AD19">
        <f t="shared" si="9"/>
        <v>0</v>
      </c>
      <c r="AE19">
        <f t="shared" si="9"/>
        <v>0</v>
      </c>
      <c r="AF19">
        <f t="shared" si="9"/>
        <v>0</v>
      </c>
      <c r="AG19">
        <f t="shared" si="9"/>
        <v>0</v>
      </c>
      <c r="AH19">
        <f t="shared" si="9"/>
        <v>0</v>
      </c>
      <c r="AI19">
        <f t="shared" si="9"/>
        <v>0</v>
      </c>
      <c r="AJ19">
        <f t="shared" si="9"/>
        <v>0</v>
      </c>
      <c r="AK19">
        <f t="shared" si="9"/>
        <v>0</v>
      </c>
      <c r="AL19">
        <f t="shared" si="9"/>
        <v>0</v>
      </c>
      <c r="AM19">
        <f t="shared" si="9"/>
        <v>0</v>
      </c>
      <c r="AN19">
        <f t="shared" si="9"/>
        <v>0</v>
      </c>
      <c r="AO19">
        <f t="shared" si="9"/>
        <v>0</v>
      </c>
      <c r="AP19">
        <f t="shared" si="9"/>
        <v>0</v>
      </c>
      <c r="AQ19">
        <f t="shared" si="9"/>
        <v>0</v>
      </c>
      <c r="AS19" t="str">
        <f t="shared" ref="AS19:AS22" si="37">_xlfn.CONCAT(AB19:AQ19)</f>
        <v>0000000000000000</v>
      </c>
      <c r="AT19" t="str">
        <f t="shared" si="36"/>
        <v/>
      </c>
      <c r="AU19">
        <f ca="1">SUMPRODUCT(--MID(AU18,LEN(AU18)+1-ROW(INDIRECT("1:"&amp;LEN(AU18))),1),(2^(ROW(INDIRECT("1:"&amp;LEN(AU18)))-1)))</f>
        <v>1</v>
      </c>
      <c r="AV19" t="s">
        <v>120</v>
      </c>
    </row>
    <row r="20" spans="1:48" x14ac:dyDescent="0.25">
      <c r="A20" s="11">
        <f t="shared" si="35"/>
        <v>14</v>
      </c>
      <c r="B20" s="21">
        <f t="shared" si="10"/>
        <v>0</v>
      </c>
      <c r="C20" s="21">
        <f t="shared" si="11"/>
        <v>0</v>
      </c>
      <c r="D20" s="21">
        <f t="shared" si="12"/>
        <v>0</v>
      </c>
      <c r="E20" s="21">
        <f t="shared" si="13"/>
        <v>0</v>
      </c>
      <c r="F20" s="21">
        <f t="shared" si="14"/>
        <v>0</v>
      </c>
      <c r="G20" s="21">
        <f t="shared" si="15"/>
        <v>0</v>
      </c>
      <c r="H20" s="21">
        <f t="shared" si="16"/>
        <v>0</v>
      </c>
      <c r="I20" s="21">
        <f t="shared" si="17"/>
        <v>0</v>
      </c>
      <c r="J20" s="21">
        <f t="shared" si="18"/>
        <v>0</v>
      </c>
      <c r="K20" s="21">
        <f t="shared" si="19"/>
        <v>0</v>
      </c>
      <c r="L20" s="21">
        <f t="shared" si="20"/>
        <v>0</v>
      </c>
      <c r="M20" s="21">
        <f t="shared" si="21"/>
        <v>0</v>
      </c>
      <c r="N20" s="21">
        <f t="shared" si="22"/>
        <v>0</v>
      </c>
      <c r="O20" s="21">
        <f t="shared" si="23"/>
        <v>0</v>
      </c>
      <c r="P20" s="21">
        <f t="shared" si="24"/>
        <v>0</v>
      </c>
      <c r="Q20" s="21" t="str">
        <f t="shared" si="25"/>
        <v/>
      </c>
      <c r="T20">
        <f t="shared" si="29"/>
        <v>15</v>
      </c>
      <c r="U20" t="e">
        <f t="shared" si="30"/>
        <v>#VALUE!</v>
      </c>
      <c r="V20">
        <f t="shared" si="26"/>
        <v>0</v>
      </c>
      <c r="W20" t="str">
        <f t="shared" si="31"/>
        <v>0000000000000000</v>
      </c>
      <c r="X20">
        <f t="shared" ca="1" si="32"/>
        <v>0</v>
      </c>
      <c r="Y20" t="str">
        <f t="shared" si="33"/>
        <v>000000000000000</v>
      </c>
      <c r="Z20" s="18" t="str">
        <f t="array" ref="Z20">IFERROR(IF(INDEX($AB20:$AQ20,1,MATCH(FALSE,$AB20:$AQ20=$AB$2:$AQ$2,0))=0,"divisor is larger","divisor is smaller"),"arrays are equal")</f>
        <v>divisor is larger</v>
      </c>
      <c r="AB20">
        <f t="shared" si="34"/>
        <v>0</v>
      </c>
      <c r="AC20">
        <f t="shared" si="9"/>
        <v>0</v>
      </c>
      <c r="AD20">
        <f t="shared" si="9"/>
        <v>0</v>
      </c>
      <c r="AE20">
        <f t="shared" si="9"/>
        <v>0</v>
      </c>
      <c r="AF20">
        <f t="shared" si="9"/>
        <v>0</v>
      </c>
      <c r="AG20">
        <f t="shared" si="9"/>
        <v>0</v>
      </c>
      <c r="AH20">
        <f t="shared" si="9"/>
        <v>0</v>
      </c>
      <c r="AI20">
        <f t="shared" si="9"/>
        <v>0</v>
      </c>
      <c r="AJ20">
        <f t="shared" si="9"/>
        <v>0</v>
      </c>
      <c r="AK20">
        <f t="shared" si="9"/>
        <v>0</v>
      </c>
      <c r="AL20">
        <f t="shared" si="9"/>
        <v>0</v>
      </c>
      <c r="AM20">
        <f t="shared" si="9"/>
        <v>0</v>
      </c>
      <c r="AN20">
        <f t="shared" si="9"/>
        <v>0</v>
      </c>
      <c r="AO20">
        <f t="shared" si="9"/>
        <v>0</v>
      </c>
      <c r="AP20">
        <f t="shared" si="9"/>
        <v>0</v>
      </c>
      <c r="AQ20">
        <f t="shared" si="9"/>
        <v>0</v>
      </c>
      <c r="AS20" t="str">
        <f t="shared" si="37"/>
        <v>0000000000000000</v>
      </c>
      <c r="AT20" t="str">
        <f t="shared" si="36"/>
        <v/>
      </c>
      <c r="AU20">
        <f ca="1">AV2</f>
        <v>1</v>
      </c>
      <c r="AV20" t="s">
        <v>122</v>
      </c>
    </row>
    <row r="21" spans="1:48" x14ac:dyDescent="0.25">
      <c r="A21" s="11">
        <f t="shared" si="35"/>
        <v>15</v>
      </c>
      <c r="B21" s="21">
        <f t="shared" si="10"/>
        <v>0</v>
      </c>
      <c r="C21" s="21">
        <f t="shared" si="11"/>
        <v>0</v>
      </c>
      <c r="D21" s="21">
        <f t="shared" si="12"/>
        <v>0</v>
      </c>
      <c r="E21" s="21">
        <f t="shared" si="13"/>
        <v>0</v>
      </c>
      <c r="F21" s="21">
        <f t="shared" si="14"/>
        <v>0</v>
      </c>
      <c r="G21" s="21">
        <f t="shared" si="15"/>
        <v>0</v>
      </c>
      <c r="H21" s="21">
        <f t="shared" si="16"/>
        <v>0</v>
      </c>
      <c r="I21" s="21">
        <f t="shared" si="17"/>
        <v>0</v>
      </c>
      <c r="J21" s="21">
        <f t="shared" si="18"/>
        <v>0</v>
      </c>
      <c r="K21" s="21">
        <f t="shared" si="19"/>
        <v>0</v>
      </c>
      <c r="L21" s="21">
        <f t="shared" si="20"/>
        <v>0</v>
      </c>
      <c r="M21" s="21">
        <f t="shared" si="21"/>
        <v>0</v>
      </c>
      <c r="N21" s="21">
        <f t="shared" si="22"/>
        <v>0</v>
      </c>
      <c r="O21" s="21">
        <f t="shared" si="23"/>
        <v>0</v>
      </c>
      <c r="P21" s="21">
        <f t="shared" si="24"/>
        <v>0</v>
      </c>
      <c r="Q21" s="21">
        <f t="shared" si="25"/>
        <v>1</v>
      </c>
      <c r="T21">
        <f t="shared" si="29"/>
        <v>16</v>
      </c>
      <c r="U21">
        <f t="shared" si="30"/>
        <v>16</v>
      </c>
      <c r="V21">
        <f t="shared" si="26"/>
        <v>1</v>
      </c>
      <c r="W21" t="str">
        <f t="shared" si="31"/>
        <v>0000000000000001</v>
      </c>
      <c r="X21" t="str">
        <f t="shared" ca="1" si="32"/>
        <v/>
      </c>
      <c r="Y21" t="str">
        <f t="shared" si="33"/>
        <v/>
      </c>
      <c r="Z21" s="18" t="str">
        <f t="array" ref="Z21">IFERROR(IF(INDEX($AB21:$AQ21,1,MATCH(FALSE,$AB21:$AQ21=$AB$2:$AQ$2,0))=0,"divisor is larger","divisor is smaller"),"arrays are equal")</f>
        <v>arrays are equal</v>
      </c>
      <c r="AB21">
        <f t="shared" si="34"/>
        <v>0</v>
      </c>
      <c r="AC21">
        <f t="shared" si="9"/>
        <v>0</v>
      </c>
      <c r="AD21">
        <f t="shared" si="9"/>
        <v>0</v>
      </c>
      <c r="AE21">
        <f t="shared" si="9"/>
        <v>0</v>
      </c>
      <c r="AF21">
        <f t="shared" si="9"/>
        <v>0</v>
      </c>
      <c r="AG21">
        <f t="shared" si="9"/>
        <v>0</v>
      </c>
      <c r="AH21">
        <f t="shared" si="9"/>
        <v>0</v>
      </c>
      <c r="AI21">
        <f t="shared" si="9"/>
        <v>0</v>
      </c>
      <c r="AJ21">
        <f t="shared" si="9"/>
        <v>0</v>
      </c>
      <c r="AK21">
        <f t="shared" si="9"/>
        <v>0</v>
      </c>
      <c r="AL21">
        <f t="shared" si="9"/>
        <v>0</v>
      </c>
      <c r="AM21">
        <f t="shared" si="9"/>
        <v>0</v>
      </c>
      <c r="AN21">
        <f t="shared" si="9"/>
        <v>0</v>
      </c>
      <c r="AO21">
        <f t="shared" si="9"/>
        <v>0</v>
      </c>
      <c r="AP21">
        <f t="shared" si="9"/>
        <v>0</v>
      </c>
      <c r="AQ21">
        <f t="shared" si="9"/>
        <v>1</v>
      </c>
      <c r="AS21" t="str">
        <f t="shared" si="37"/>
        <v>0000000000000001</v>
      </c>
      <c r="AT21" t="str">
        <f t="shared" si="36"/>
        <v>Remainder on next line</v>
      </c>
    </row>
    <row r="22" spans="1:48" x14ac:dyDescent="0.25">
      <c r="A22" s="11">
        <f t="shared" si="35"/>
        <v>16</v>
      </c>
      <c r="B22" s="21">
        <f t="shared" si="10"/>
        <v>0</v>
      </c>
      <c r="C22" s="21">
        <f t="shared" si="11"/>
        <v>0</v>
      </c>
      <c r="D22" s="21">
        <f t="shared" si="12"/>
        <v>0</v>
      </c>
      <c r="E22" s="21">
        <f t="shared" si="13"/>
        <v>0</v>
      </c>
      <c r="F22" s="21">
        <f t="shared" si="14"/>
        <v>0</v>
      </c>
      <c r="G22" s="21">
        <f t="shared" si="15"/>
        <v>0</v>
      </c>
      <c r="H22" s="21">
        <f t="shared" si="16"/>
        <v>0</v>
      </c>
      <c r="I22" s="21">
        <f t="shared" si="17"/>
        <v>0</v>
      </c>
      <c r="J22" s="21">
        <f t="shared" si="18"/>
        <v>0</v>
      </c>
      <c r="K22" s="21">
        <f t="shared" si="19"/>
        <v>0</v>
      </c>
      <c r="L22" s="21">
        <f t="shared" si="20"/>
        <v>0</v>
      </c>
      <c r="M22" s="21">
        <f t="shared" si="21"/>
        <v>0</v>
      </c>
      <c r="N22" s="21">
        <f t="shared" si="22"/>
        <v>0</v>
      </c>
      <c r="O22" s="21">
        <f t="shared" si="23"/>
        <v>0</v>
      </c>
      <c r="P22" s="21">
        <f t="shared" si="24"/>
        <v>0</v>
      </c>
      <c r="Q22" s="21">
        <f t="shared" si="25"/>
        <v>0</v>
      </c>
      <c r="T22">
        <f t="shared" si="29"/>
        <v>16</v>
      </c>
      <c r="U22" t="e">
        <f t="shared" si="30"/>
        <v>#VALUE!</v>
      </c>
      <c r="V22">
        <f t="shared" si="26"/>
        <v>0</v>
      </c>
      <c r="W22" t="str">
        <f t="shared" si="31"/>
        <v>0000000000000000</v>
      </c>
      <c r="X22">
        <f t="shared" ca="1" si="32"/>
        <v>0</v>
      </c>
      <c r="Y22" t="str">
        <f t="shared" si="33"/>
        <v>0000000000000000</v>
      </c>
      <c r="Z22" s="18" t="str">
        <f t="array" ref="Z22">IFERROR(IF(INDEX($AB22:$AQ22,1,MATCH(FALSE,$AB22:$AQ22=$AB$2:$AQ$2,0))=0,"divisor is larger","divisor is smaller"),"arrays are equal")</f>
        <v>divisor is larger</v>
      </c>
      <c r="AB22">
        <f t="shared" si="34"/>
        <v>0</v>
      </c>
      <c r="AC22">
        <f t="shared" si="9"/>
        <v>0</v>
      </c>
      <c r="AD22">
        <f t="shared" si="9"/>
        <v>0</v>
      </c>
      <c r="AE22">
        <f t="shared" si="9"/>
        <v>0</v>
      </c>
      <c r="AF22">
        <f t="shared" si="9"/>
        <v>0</v>
      </c>
      <c r="AG22">
        <f t="shared" si="9"/>
        <v>0</v>
      </c>
      <c r="AH22">
        <f t="shared" si="9"/>
        <v>0</v>
      </c>
      <c r="AI22">
        <f t="shared" si="9"/>
        <v>0</v>
      </c>
      <c r="AJ22">
        <f t="shared" si="9"/>
        <v>0</v>
      </c>
      <c r="AK22">
        <f t="shared" si="9"/>
        <v>0</v>
      </c>
      <c r="AL22">
        <f t="shared" si="9"/>
        <v>0</v>
      </c>
      <c r="AM22">
        <f t="shared" si="9"/>
        <v>0</v>
      </c>
      <c r="AN22">
        <f t="shared" si="9"/>
        <v>0</v>
      </c>
      <c r="AO22">
        <f t="shared" si="9"/>
        <v>0</v>
      </c>
      <c r="AP22">
        <f t="shared" si="9"/>
        <v>0</v>
      </c>
      <c r="AQ22">
        <f t="shared" si="9"/>
        <v>0</v>
      </c>
      <c r="AS22" t="str">
        <f t="shared" si="37"/>
        <v>0000000000000000</v>
      </c>
      <c r="AT22" t="str">
        <f t="shared" si="36"/>
        <v/>
      </c>
    </row>
    <row r="24" spans="1:48" x14ac:dyDescent="0.25">
      <c r="AB24" s="9" t="s">
        <v>75</v>
      </c>
    </row>
    <row r="25" spans="1:48" x14ac:dyDescent="0.25">
      <c r="AB25">
        <f>IFERROR(INDEX($T$6:$V$22,MATCH(AB$3,$T$6:$T$22,0),3),0)</f>
        <v>0</v>
      </c>
      <c r="AC25">
        <f t="shared" ref="AC25:AQ25" si="38">IFERROR(INDEX($T$6:$V$22,MATCH(AC$3,$T$6:$T$22,0),3),0)</f>
        <v>0</v>
      </c>
      <c r="AD25">
        <f t="shared" si="38"/>
        <v>0</v>
      </c>
      <c r="AE25">
        <f t="shared" si="38"/>
        <v>0</v>
      </c>
      <c r="AF25">
        <f t="shared" si="38"/>
        <v>0</v>
      </c>
      <c r="AG25">
        <f t="shared" si="38"/>
        <v>0</v>
      </c>
      <c r="AH25">
        <f t="shared" si="38"/>
        <v>0</v>
      </c>
      <c r="AI25">
        <f t="shared" si="38"/>
        <v>0</v>
      </c>
      <c r="AJ25">
        <f t="shared" si="38"/>
        <v>0</v>
      </c>
      <c r="AK25">
        <f t="shared" si="38"/>
        <v>0</v>
      </c>
      <c r="AL25">
        <f t="shared" si="38"/>
        <v>0</v>
      </c>
      <c r="AM25">
        <f t="shared" si="38"/>
        <v>0</v>
      </c>
      <c r="AN25">
        <f t="shared" si="38"/>
        <v>0</v>
      </c>
      <c r="AO25">
        <f t="shared" si="38"/>
        <v>0</v>
      </c>
      <c r="AP25">
        <f t="shared" si="38"/>
        <v>0</v>
      </c>
      <c r="AQ25">
        <f t="shared" si="38"/>
        <v>1</v>
      </c>
      <c r="AS25" t="str">
        <f t="shared" ref="AS25" si="39">_xlfn.CONCAT(AB25:AQ25)</f>
        <v>0000000000000001</v>
      </c>
    </row>
    <row r="26" spans="1:48" x14ac:dyDescent="0.25">
      <c r="A26" s="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B44BC-3F6B-4B9D-A25E-A9F140D758D9}">
  <dimension ref="A1:DB40"/>
  <sheetViews>
    <sheetView workbookViewId="0">
      <selection activeCell="B4" sqref="B4:Q4"/>
    </sheetView>
  </sheetViews>
  <sheetFormatPr defaultRowHeight="15" x14ac:dyDescent="0.25"/>
  <cols>
    <col min="1" max="1" width="40.7109375" customWidth="1"/>
    <col min="2" max="17" width="3.28515625" customWidth="1"/>
    <col min="18" max="18" width="6" bestFit="1" customWidth="1"/>
    <col min="19" max="22" width="4.7109375" customWidth="1"/>
    <col min="23" max="23" width="8" bestFit="1" customWidth="1"/>
    <col min="24" max="24" width="4.7109375" customWidth="1"/>
    <col min="25" max="25" width="16.85546875" bestFit="1" customWidth="1"/>
    <col min="26" max="26" width="6" bestFit="1" customWidth="1"/>
    <col min="27" max="43" width="4.7109375" customWidth="1"/>
    <col min="44" max="44" width="10.5703125" bestFit="1" customWidth="1"/>
    <col min="45" max="45" width="8.140625" bestFit="1" customWidth="1"/>
    <col min="46" max="46" width="4.7109375" customWidth="1"/>
    <col min="47" max="47" width="6" bestFit="1" customWidth="1"/>
    <col min="48" max="258" width="4.7109375" customWidth="1"/>
  </cols>
  <sheetData>
    <row r="1" spans="1:106" x14ac:dyDescent="0.25">
      <c r="A1" t="s">
        <v>54</v>
      </c>
      <c r="B1" t="s">
        <v>117</v>
      </c>
      <c r="D1" t="s">
        <v>115</v>
      </c>
      <c r="G1" t="s">
        <v>112</v>
      </c>
      <c r="I1" t="s">
        <v>110</v>
      </c>
      <c r="K1" t="s">
        <v>63</v>
      </c>
      <c r="T1">
        <f>LEN(B1)</f>
        <v>16</v>
      </c>
      <c r="U1">
        <f>FIND(1,B1,1)</f>
        <v>2</v>
      </c>
      <c r="AR1">
        <f ca="1">SUMPRODUCT(--MID(B1,LEN(B1)+1-ROW(INDIRECT("1:"&amp;LEN(B1))),1),(2^(ROW(INDIRECT("1:"&amp;LEN(B1)))-1)))</f>
        <v>27710</v>
      </c>
      <c r="AT1" s="1" t="s">
        <v>86</v>
      </c>
      <c r="AU1" s="1" t="s">
        <v>102</v>
      </c>
      <c r="BE1">
        <f t="shared" ref="BE1:BT2" ca="1" si="0">ROUND(RAND(),0)</f>
        <v>1</v>
      </c>
      <c r="BF1">
        <f t="shared" ca="1" si="0"/>
        <v>0</v>
      </c>
      <c r="BG1">
        <f t="shared" ca="1" si="0"/>
        <v>1</v>
      </c>
      <c r="BH1">
        <f t="shared" ca="1" si="0"/>
        <v>1</v>
      </c>
      <c r="BI1">
        <f t="shared" ca="1" si="0"/>
        <v>0</v>
      </c>
      <c r="BJ1">
        <f t="shared" ca="1" si="0"/>
        <v>0</v>
      </c>
      <c r="BK1">
        <f t="shared" ca="1" si="0"/>
        <v>0</v>
      </c>
      <c r="BL1">
        <f t="shared" ca="1" si="0"/>
        <v>0</v>
      </c>
      <c r="BM1">
        <f t="shared" ca="1" si="0"/>
        <v>1</v>
      </c>
      <c r="BN1">
        <f t="shared" ca="1" si="0"/>
        <v>0</v>
      </c>
      <c r="BO1">
        <f t="shared" ca="1" si="0"/>
        <v>1</v>
      </c>
      <c r="BP1">
        <f t="shared" ca="1" si="0"/>
        <v>1</v>
      </c>
      <c r="BQ1">
        <f t="shared" ca="1" si="0"/>
        <v>0</v>
      </c>
      <c r="BR1">
        <f t="shared" ca="1" si="0"/>
        <v>0</v>
      </c>
      <c r="BS1">
        <f t="shared" ca="1" si="0"/>
        <v>1</v>
      </c>
      <c r="BT1">
        <f t="shared" ca="1" si="0"/>
        <v>1</v>
      </c>
    </row>
    <row r="2" spans="1:106" x14ac:dyDescent="0.25">
      <c r="A2" t="s">
        <v>55</v>
      </c>
      <c r="B2" t="s">
        <v>118</v>
      </c>
      <c r="D2" t="s">
        <v>116</v>
      </c>
      <c r="G2" t="s">
        <v>113</v>
      </c>
      <c r="I2" t="s">
        <v>111</v>
      </c>
      <c r="K2" t="s">
        <v>84</v>
      </c>
      <c r="T2">
        <f>LEN(B2)</f>
        <v>16</v>
      </c>
      <c r="U2">
        <f>FIND(1,B2,1)</f>
        <v>3</v>
      </c>
      <c r="Y2" s="18" t="str">
        <f t="array" ref="Y2">IFERROR(IF(INDEX($B2:$Q2,1,MATCH(FALSE,$B2:$Q2=$B$4:$Q$4,0))=0,"divisor is larger","divisor is smaller"),"arrays are equal")</f>
        <v>divisor is smaller</v>
      </c>
      <c r="AA2">
        <f>VALUE(MID($B$2,AA3,1))</f>
        <v>0</v>
      </c>
      <c r="AB2">
        <f t="shared" ref="AB2:AP2" si="1">VALUE(MID($B$2,AB3,1))</f>
        <v>0</v>
      </c>
      <c r="AC2">
        <f t="shared" si="1"/>
        <v>1</v>
      </c>
      <c r="AD2">
        <f t="shared" si="1"/>
        <v>1</v>
      </c>
      <c r="AE2">
        <f t="shared" si="1"/>
        <v>1</v>
      </c>
      <c r="AF2">
        <f t="shared" si="1"/>
        <v>0</v>
      </c>
      <c r="AG2">
        <f t="shared" si="1"/>
        <v>1</v>
      </c>
      <c r="AH2">
        <f t="shared" si="1"/>
        <v>0</v>
      </c>
      <c r="AI2">
        <f t="shared" si="1"/>
        <v>1</v>
      </c>
      <c r="AJ2">
        <f t="shared" si="1"/>
        <v>1</v>
      </c>
      <c r="AK2">
        <f t="shared" si="1"/>
        <v>0</v>
      </c>
      <c r="AL2">
        <f t="shared" si="1"/>
        <v>1</v>
      </c>
      <c r="AM2">
        <f t="shared" si="1"/>
        <v>0</v>
      </c>
      <c r="AN2">
        <f t="shared" si="1"/>
        <v>1</v>
      </c>
      <c r="AO2">
        <f t="shared" si="1"/>
        <v>0</v>
      </c>
      <c r="AP2">
        <f t="shared" si="1"/>
        <v>1</v>
      </c>
      <c r="AR2">
        <f ca="1">SUMPRODUCT(--MID(B2,LEN(B2)+1-ROW(INDIRECT("1:"&amp;LEN(B2))),1),(2^(ROW(INDIRECT("1:"&amp;LEN(B2)))-1)))</f>
        <v>15061</v>
      </c>
      <c r="AT2">
        <f ca="1">QUOTIENT(AR1,AR2)</f>
        <v>1</v>
      </c>
      <c r="AU2">
        <f ca="1">AR1-AT2*AR2</f>
        <v>12649</v>
      </c>
      <c r="AV2" s="8" t="str">
        <f ca="1">DEC2BIN(MOD(QUOTIENT(AU2,256^3),256),8)&amp;DEC2BIN(MOD(QUOTIENT(AU2,256^2),256),8)&amp;DEC2BIN(MOD(QUOTIENT(AU2,256^1),256),8)&amp;DEC2BIN(MOD(QUOTIENT(AU2,256^0),256),8)</f>
        <v>00000000000000000011000101101001</v>
      </c>
      <c r="BE2">
        <f t="shared" ca="1" si="0"/>
        <v>0</v>
      </c>
      <c r="BF2">
        <f t="shared" ca="1" si="0"/>
        <v>0</v>
      </c>
      <c r="BG2">
        <f t="shared" ca="1" si="0"/>
        <v>1</v>
      </c>
      <c r="BH2">
        <f t="shared" ca="1" si="0"/>
        <v>0</v>
      </c>
      <c r="BI2">
        <f t="shared" ca="1" si="0"/>
        <v>1</v>
      </c>
      <c r="BJ2">
        <f t="shared" ca="1" si="0"/>
        <v>1</v>
      </c>
      <c r="BK2">
        <f t="shared" ca="1" si="0"/>
        <v>0</v>
      </c>
      <c r="BL2">
        <f t="shared" ca="1" si="0"/>
        <v>1</v>
      </c>
      <c r="BM2">
        <f t="shared" ca="1" si="0"/>
        <v>1</v>
      </c>
      <c r="BN2">
        <f t="shared" ca="1" si="0"/>
        <v>0</v>
      </c>
      <c r="BO2">
        <f t="shared" ca="1" si="0"/>
        <v>0</v>
      </c>
      <c r="BP2">
        <f t="shared" ca="1" si="0"/>
        <v>1</v>
      </c>
      <c r="BQ2">
        <f t="shared" ca="1" si="0"/>
        <v>1</v>
      </c>
      <c r="BR2">
        <f t="shared" ca="1" si="0"/>
        <v>1</v>
      </c>
      <c r="BS2">
        <f t="shared" ca="1" si="0"/>
        <v>1</v>
      </c>
      <c r="BT2">
        <f t="shared" ca="1" si="0"/>
        <v>0</v>
      </c>
    </row>
    <row r="3" spans="1:106" x14ac:dyDescent="0.25">
      <c r="A3" t="s">
        <v>77</v>
      </c>
      <c r="B3" s="9">
        <v>1</v>
      </c>
      <c r="C3" s="9">
        <f>B3+1</f>
        <v>2</v>
      </c>
      <c r="D3" s="9">
        <f t="shared" ref="D3:Q3" si="2">C3+1</f>
        <v>3</v>
      </c>
      <c r="E3" s="9">
        <f t="shared" si="2"/>
        <v>4</v>
      </c>
      <c r="F3" s="9">
        <f t="shared" si="2"/>
        <v>5</v>
      </c>
      <c r="G3" s="9">
        <f t="shared" si="2"/>
        <v>6</v>
      </c>
      <c r="H3" s="9">
        <f t="shared" si="2"/>
        <v>7</v>
      </c>
      <c r="I3" s="9">
        <f t="shared" si="2"/>
        <v>8</v>
      </c>
      <c r="J3" s="9">
        <f t="shared" si="2"/>
        <v>9</v>
      </c>
      <c r="K3" s="9">
        <f t="shared" si="2"/>
        <v>10</v>
      </c>
      <c r="L3" s="9">
        <f t="shared" si="2"/>
        <v>11</v>
      </c>
      <c r="M3" s="9">
        <f t="shared" si="2"/>
        <v>12</v>
      </c>
      <c r="N3" s="9">
        <f t="shared" si="2"/>
        <v>13</v>
      </c>
      <c r="O3" s="9">
        <f t="shared" si="2"/>
        <v>14</v>
      </c>
      <c r="P3" s="9">
        <f t="shared" si="2"/>
        <v>15</v>
      </c>
      <c r="Q3" s="9">
        <f t="shared" si="2"/>
        <v>16</v>
      </c>
      <c r="R3" s="9"/>
      <c r="T3" s="9" t="s">
        <v>59</v>
      </c>
      <c r="U3" s="9" t="s">
        <v>66</v>
      </c>
      <c r="V3" s="9" t="s">
        <v>101</v>
      </c>
      <c r="Y3" s="18" t="str">
        <f t="array" ref="Y3">IFERROR(IF(INDEX(ADDRESS(ROW(),FIND(1,B3:Q3))&amp;":$Q7",1,MATCH(FALSE,ADDRESS(ROW(),FIND(1,B3:Q3))&amp;":$Q7"=$B$4:$Q$4,0))=0,"divisor is larger","divisor is smaller"),"arrays are equal")</f>
        <v>divisor is smaller</v>
      </c>
      <c r="AA3" s="9">
        <v>1</v>
      </c>
      <c r="AB3" s="9">
        <f>AA3+1</f>
        <v>2</v>
      </c>
      <c r="AC3" s="9">
        <f t="shared" ref="AC3" si="3">AB3+1</f>
        <v>3</v>
      </c>
      <c r="AD3" s="9">
        <f t="shared" ref="AD3" si="4">AC3+1</f>
        <v>4</v>
      </c>
      <c r="AE3" s="9">
        <f t="shared" ref="AE3" si="5">AD3+1</f>
        <v>5</v>
      </c>
      <c r="AF3" s="9">
        <f t="shared" ref="AF3" si="6">AE3+1</f>
        <v>6</v>
      </c>
      <c r="AG3" s="9">
        <f t="shared" ref="AG3" si="7">AF3+1</f>
        <v>7</v>
      </c>
      <c r="AH3" s="9">
        <f t="shared" ref="AH3" si="8">AG3+1</f>
        <v>8</v>
      </c>
      <c r="AI3" s="9">
        <f t="shared" ref="AI3" si="9">AH3+1</f>
        <v>9</v>
      </c>
      <c r="AJ3" s="9">
        <f t="shared" ref="AJ3" si="10">AI3+1</f>
        <v>10</v>
      </c>
      <c r="AK3" s="9">
        <f t="shared" ref="AK3" si="11">AJ3+1</f>
        <v>11</v>
      </c>
      <c r="AL3" s="9">
        <f t="shared" ref="AL3" si="12">AK3+1</f>
        <v>12</v>
      </c>
      <c r="AM3" s="9">
        <f t="shared" ref="AM3" si="13">AL3+1</f>
        <v>13</v>
      </c>
      <c r="AN3" s="9">
        <f t="shared" ref="AN3" si="14">AM3+1</f>
        <v>14</v>
      </c>
      <c r="AO3" s="9">
        <f t="shared" ref="AO3" si="15">AN3+1</f>
        <v>15</v>
      </c>
      <c r="AP3" s="9">
        <f t="shared" ref="AP3" si="16">AO3+1</f>
        <v>16</v>
      </c>
      <c r="AR3" t="s">
        <v>70</v>
      </c>
    </row>
    <row r="4" spans="1:106" x14ac:dyDescent="0.25">
      <c r="A4" s="2" t="s">
        <v>99</v>
      </c>
      <c r="B4">
        <f t="shared" ref="B4:Q4" si="17">IFERROR(VALUE(MID($B$2,$U$2+B3-1,1)),"")</f>
        <v>1</v>
      </c>
      <c r="C4">
        <f t="shared" si="17"/>
        <v>1</v>
      </c>
      <c r="D4">
        <f t="shared" si="17"/>
        <v>1</v>
      </c>
      <c r="E4">
        <f t="shared" si="17"/>
        <v>0</v>
      </c>
      <c r="F4">
        <f t="shared" si="17"/>
        <v>1</v>
      </c>
      <c r="G4">
        <f t="shared" si="17"/>
        <v>0</v>
      </c>
      <c r="H4">
        <f t="shared" si="17"/>
        <v>1</v>
      </c>
      <c r="I4">
        <f t="shared" si="17"/>
        <v>1</v>
      </c>
      <c r="J4">
        <f t="shared" si="17"/>
        <v>0</v>
      </c>
      <c r="K4">
        <f t="shared" si="17"/>
        <v>1</v>
      </c>
      <c r="L4">
        <f t="shared" si="17"/>
        <v>0</v>
      </c>
      <c r="M4">
        <f t="shared" si="17"/>
        <v>1</v>
      </c>
      <c r="N4">
        <f t="shared" si="17"/>
        <v>0</v>
      </c>
      <c r="O4">
        <f t="shared" si="17"/>
        <v>1</v>
      </c>
      <c r="P4" t="str">
        <f t="shared" si="17"/>
        <v/>
      </c>
      <c r="Q4" t="str">
        <f t="shared" si="17"/>
        <v/>
      </c>
      <c r="T4">
        <f>LEN(_xlfn.CONCAT(B4:Q4))</f>
        <v>14</v>
      </c>
      <c r="U4">
        <f>FIND(1,B2,1)</f>
        <v>3</v>
      </c>
      <c r="AR4" s="2" t="s">
        <v>90</v>
      </c>
    </row>
    <row r="5" spans="1:106" x14ac:dyDescent="0.25">
      <c r="A5" s="2" t="s">
        <v>33</v>
      </c>
      <c r="B5">
        <f t="shared" ref="B5:O5" si="18">IF(B4="","",IF(C4="",MOD(_xlfn.BITXOR(B4,1)+1,2),MOD(_xlfn.BITXOR(B4,1)+IF(AND(_xlfn.BITXOR(C4,1)=1,C5=0),1,0),2)))</f>
        <v>0</v>
      </c>
      <c r="C5">
        <f t="shared" si="18"/>
        <v>0</v>
      </c>
      <c r="D5">
        <f t="shared" si="18"/>
        <v>0</v>
      </c>
      <c r="E5">
        <f t="shared" si="18"/>
        <v>1</v>
      </c>
      <c r="F5">
        <f t="shared" si="18"/>
        <v>0</v>
      </c>
      <c r="G5">
        <f t="shared" si="18"/>
        <v>1</v>
      </c>
      <c r="H5">
        <f t="shared" si="18"/>
        <v>0</v>
      </c>
      <c r="I5">
        <f t="shared" si="18"/>
        <v>0</v>
      </c>
      <c r="J5">
        <f t="shared" si="18"/>
        <v>1</v>
      </c>
      <c r="K5">
        <f t="shared" si="18"/>
        <v>0</v>
      </c>
      <c r="L5">
        <f t="shared" si="18"/>
        <v>1</v>
      </c>
      <c r="M5">
        <f t="shared" si="18"/>
        <v>0</v>
      </c>
      <c r="N5">
        <f t="shared" si="18"/>
        <v>1</v>
      </c>
      <c r="O5">
        <f t="shared" si="18"/>
        <v>1</v>
      </c>
      <c r="P5" t="str">
        <f>IF(P4="","",IF(Q4="",MOD(_xlfn.BITXOR(P4,1)+1,2),MOD(_xlfn.BITXOR(P4,1)+IF(AND(_xlfn.BITXOR(Q4,1)=1,Q5=0),1,0),2)))</f>
        <v/>
      </c>
      <c r="Q5" t="str">
        <f>IF(Q4="","",IF(R4="",MOD(_xlfn.BITXOR(Q4,1)+1,2),MOD(_xlfn.BITXOR(Q4,1)+IF(AND(_xlfn.BITXOR(R4,1)=1,R5=0),1,0),2)))</f>
        <v/>
      </c>
      <c r="T5">
        <f>LEN(_xlfn.CONCAT(B5:Q5))</f>
        <v>14</v>
      </c>
      <c r="U5">
        <f>FIND(1,_xlfn.CONCAT(B5:Q5),1)</f>
        <v>4</v>
      </c>
      <c r="Y5" t="s">
        <v>95</v>
      </c>
      <c r="AR5" t="s">
        <v>64</v>
      </c>
    </row>
    <row r="6" spans="1:106" x14ac:dyDescent="0.25">
      <c r="A6" s="2" t="s">
        <v>100</v>
      </c>
      <c r="B6">
        <f>IFERROR(VALUE(MID($B$1,$U$1+B$3-1,1)),"")</f>
        <v>1</v>
      </c>
      <c r="C6">
        <f t="shared" ref="C6:Q6" si="19">IFERROR(VALUE(MID($B$1,$U$1+C$3-1,1)),"")</f>
        <v>1</v>
      </c>
      <c r="D6">
        <f t="shared" si="19"/>
        <v>0</v>
      </c>
      <c r="E6">
        <f t="shared" si="19"/>
        <v>1</v>
      </c>
      <c r="F6">
        <f t="shared" si="19"/>
        <v>1</v>
      </c>
      <c r="G6">
        <f t="shared" si="19"/>
        <v>0</v>
      </c>
      <c r="H6">
        <f t="shared" si="19"/>
        <v>0</v>
      </c>
      <c r="I6">
        <f t="shared" si="19"/>
        <v>0</v>
      </c>
      <c r="J6">
        <f t="shared" si="19"/>
        <v>0</v>
      </c>
      <c r="K6">
        <f t="shared" si="19"/>
        <v>1</v>
      </c>
      <c r="L6">
        <f t="shared" si="19"/>
        <v>1</v>
      </c>
      <c r="M6">
        <f t="shared" si="19"/>
        <v>1</v>
      </c>
      <c r="N6">
        <f t="shared" si="19"/>
        <v>1</v>
      </c>
      <c r="O6">
        <f t="shared" si="19"/>
        <v>1</v>
      </c>
      <c r="P6">
        <f t="shared" si="19"/>
        <v>0</v>
      </c>
      <c r="Q6" t="str">
        <f t="shared" si="19"/>
        <v/>
      </c>
      <c r="T6">
        <f>LEN(_xlfn.CONCAT(B6:Q6))</f>
        <v>15</v>
      </c>
      <c r="U6">
        <f>FIND(1,_xlfn.CONCAT(B6:Q6),1)</f>
        <v>1</v>
      </c>
      <c r="V6" t="str">
        <f>REPT(0,16-LEN(_xlfn.CONCAT(B6:Q6)))&amp;_xlfn.CONCAT(B6:Q6)</f>
        <v>0110110000111110</v>
      </c>
      <c r="W6" t="str">
        <f t="shared" ref="W6" ca="1" si="20">IF(X6="","",SUMPRODUCT(--MID(X6,LEN(X6)+1-ROW(INDIRECT("1:"&amp;LEN(X6))),1),(2^(ROW(INDIRECT("1:"&amp;LEN(X6)))-1))))</f>
        <v/>
      </c>
      <c r="X6" t="str">
        <f t="shared" ref="X6" si="21">IF(Y6="divisor is larger",_xlfn.CONCAT(B6:Q6),"")</f>
        <v/>
      </c>
      <c r="Y6" s="22" t="str">
        <f t="array" ref="Y6">IFERROR(IF(INDEX($AA6:$AP6,1,MATCH(FALSE,$AA6:$AP6=$AA$2:$AP$2,0))=0,"divisor is larger","divisor is smaller"),"arrays are equal")</f>
        <v>divisor is smaller</v>
      </c>
      <c r="Z6" s="23"/>
      <c r="AA6">
        <f>VALUE(MID($V6,AA$3,1))</f>
        <v>0</v>
      </c>
      <c r="AB6">
        <f t="shared" ref="AB6:AP22" si="22">VALUE(MID($V6,AB$3,1))</f>
        <v>1</v>
      </c>
      <c r="AC6">
        <f t="shared" si="22"/>
        <v>1</v>
      </c>
      <c r="AD6">
        <f t="shared" si="22"/>
        <v>0</v>
      </c>
      <c r="AE6">
        <f t="shared" si="22"/>
        <v>1</v>
      </c>
      <c r="AF6">
        <f t="shared" si="22"/>
        <v>1</v>
      </c>
      <c r="AG6">
        <f t="shared" si="22"/>
        <v>0</v>
      </c>
      <c r="AH6">
        <f t="shared" si="22"/>
        <v>0</v>
      </c>
      <c r="AI6">
        <f t="shared" si="22"/>
        <v>0</v>
      </c>
      <c r="AJ6">
        <f t="shared" si="22"/>
        <v>0</v>
      </c>
      <c r="AK6">
        <f t="shared" si="22"/>
        <v>1</v>
      </c>
      <c r="AL6">
        <f t="shared" si="22"/>
        <v>1</v>
      </c>
      <c r="AM6">
        <f t="shared" si="22"/>
        <v>1</v>
      </c>
      <c r="AN6">
        <f t="shared" si="22"/>
        <v>1</v>
      </c>
      <c r="AO6">
        <f t="shared" si="22"/>
        <v>1</v>
      </c>
      <c r="AP6">
        <f t="shared" si="22"/>
        <v>0</v>
      </c>
      <c r="DB6" s="2" t="s">
        <v>98</v>
      </c>
    </row>
    <row r="7" spans="1:106" x14ac:dyDescent="0.25">
      <c r="A7" s="10">
        <v>1</v>
      </c>
      <c r="B7" s="21">
        <f t="shared" ref="B7:Q7" si="23">IF($Y6="divisor is larger",IF(B$3&gt;$T$5,IF(B$3=$T$5+$A7,B$6,IF(B$3&gt;$T$5+$A7,"",B6)),B6),IF(B$3=$T$5+$A7,B$6,IF(B$3&lt;$T$5+$A7,MOD(MOD(B6+IF(B$3-$A7+1&lt;1,1,IF(B$3-$A7+1&gt;16,0,INDEX($B$5:$Q$5,1,B$3-$A7+1))),2)+IF(OR(AND(C6=1,IF(B$3-$A7+2&lt;1,1,IF(B$3-$A7+2&gt;16,0,INDEX($B$5:$Q$5,1,B$3-$A7+2)))=1),AND(SUM(C6,IF(B$3-$A7+2&lt;1,1,IF(B$3-$A7+2&gt;16,0,INDEX($B$5:$Q$5,1,B$3-$A7+2))))=1,C7=0)),1,0),2),"")))</f>
        <v>1</v>
      </c>
      <c r="C7" s="21">
        <f t="shared" si="23"/>
        <v>1</v>
      </c>
      <c r="D7" s="21">
        <f t="shared" si="23"/>
        <v>1</v>
      </c>
      <c r="E7" s="21">
        <f t="shared" si="23"/>
        <v>0</v>
      </c>
      <c r="F7" s="21">
        <f t="shared" si="23"/>
        <v>1</v>
      </c>
      <c r="G7" s="21">
        <f t="shared" si="23"/>
        <v>1</v>
      </c>
      <c r="H7" s="21">
        <f t="shared" si="23"/>
        <v>0</v>
      </c>
      <c r="I7" s="21">
        <f t="shared" si="23"/>
        <v>1</v>
      </c>
      <c r="J7" s="21">
        <f t="shared" si="23"/>
        <v>0</v>
      </c>
      <c r="K7" s="21">
        <f t="shared" si="23"/>
        <v>0</v>
      </c>
      <c r="L7" s="21">
        <f t="shared" si="23"/>
        <v>1</v>
      </c>
      <c r="M7" s="21">
        <f t="shared" si="23"/>
        <v>0</v>
      </c>
      <c r="N7" s="21">
        <f t="shared" si="23"/>
        <v>1</v>
      </c>
      <c r="O7" s="21">
        <f t="shared" si="23"/>
        <v>0</v>
      </c>
      <c r="P7" s="21">
        <f t="shared" si="23"/>
        <v>0</v>
      </c>
      <c r="Q7" s="21" t="str">
        <f t="shared" si="23"/>
        <v/>
      </c>
      <c r="T7">
        <f>LEN(_xlfn.CONCAT(B7:Q7))</f>
        <v>15</v>
      </c>
      <c r="U7">
        <f>FIND(1,_xlfn.CONCAT(B7:Q7),1)</f>
        <v>1</v>
      </c>
      <c r="V7" t="str">
        <f>REPT(0,($Q$3-T7))&amp;_xlfn.CONCAT(B7:Q7)</f>
        <v>0111011010010100</v>
      </c>
      <c r="W7" t="str">
        <f ca="1">IF(X7="","",SUMPRODUCT(--MID(X7,LEN(X7)+1-ROW(INDIRECT("1:"&amp;LEN(X7))),1),(2^(ROW(INDIRECT("1:"&amp;LEN(X7)))-1))))</f>
        <v/>
      </c>
      <c r="X7" t="str">
        <f>IF(Y7="divisor is larger",_xlfn.CONCAT(B7:Q7),"")</f>
        <v/>
      </c>
      <c r="Y7" s="18" t="str">
        <f t="array" ref="Y7">IFERROR(IF(INDEX($AA7:$AP7,1,MATCH(FALSE,$AA7:$AP7=$AA$2:$AP$2,0))=0,"divisor is larger","divisor is smaller"),"arrays are equal")</f>
        <v>divisor is smaller</v>
      </c>
      <c r="AA7">
        <f>VALUE(MID($V7,AA$3,1))</f>
        <v>0</v>
      </c>
      <c r="AB7">
        <f t="shared" si="22"/>
        <v>1</v>
      </c>
      <c r="AC7">
        <f t="shared" si="22"/>
        <v>1</v>
      </c>
      <c r="AD7">
        <f t="shared" si="22"/>
        <v>1</v>
      </c>
      <c r="AE7">
        <f t="shared" si="22"/>
        <v>0</v>
      </c>
      <c r="AF7">
        <f t="shared" si="22"/>
        <v>1</v>
      </c>
      <c r="AG7">
        <f t="shared" si="22"/>
        <v>1</v>
      </c>
      <c r="AH7">
        <f t="shared" si="22"/>
        <v>0</v>
      </c>
      <c r="AI7">
        <f t="shared" si="22"/>
        <v>1</v>
      </c>
      <c r="AJ7">
        <f t="shared" si="22"/>
        <v>0</v>
      </c>
      <c r="AK7">
        <f t="shared" si="22"/>
        <v>0</v>
      </c>
      <c r="AL7">
        <f t="shared" si="22"/>
        <v>1</v>
      </c>
      <c r="AM7">
        <f t="shared" si="22"/>
        <v>0</v>
      </c>
      <c r="AN7">
        <f t="shared" si="22"/>
        <v>1</v>
      </c>
      <c r="AO7">
        <f t="shared" si="22"/>
        <v>0</v>
      </c>
      <c r="AP7">
        <f t="shared" si="22"/>
        <v>0</v>
      </c>
      <c r="AR7" t="str">
        <f t="shared" ref="AR7:AR14" si="24">IF(Q7="","",IF(Q7&lt;&gt;"",IF(Q6&lt;&gt;"","","Remainder"),""))</f>
        <v/>
      </c>
      <c r="DB7" s="2" t="s">
        <v>96</v>
      </c>
    </row>
    <row r="8" spans="1:106" x14ac:dyDescent="0.25">
      <c r="A8" s="11">
        <f>A7+1</f>
        <v>2</v>
      </c>
      <c r="B8" s="21">
        <f t="shared" ref="B8" si="25">IF($Y7="divisor is larger",IF(B$3&gt;$T$5,IF(B$3=$T$5+$A8,B$6,IF(B$3&gt;$T$5+$A8,"",B7)),B7),IF(B$3=$T$5+$A8,B$6,IF(B$3&lt;$T$5+$A8,MOD(MOD(B7+IF(B$3-$A8+1&lt;1,1,IF(B$3-$A8+1&gt;16,0,INDEX($B$5:$Q$5,1,B$3-$A8+1))),2)+IF(OR(AND(C7=1,IF(B$3-$A8+2&lt;1,1,IF(B$3-$A8+2&gt;16,0,INDEX($B$5:$Q$5,1,B$3-$A8+2)))=1),AND(SUM(C7,IF(B$3-$A8+2&lt;1,1,IF(B$3-$A8+2&gt;16,0,INDEX($B$5:$Q$5,1,B$3-$A8+2))))=1,C8=0)),1,0),2),"")))</f>
        <v>0</v>
      </c>
      <c r="C8" s="21">
        <f t="shared" ref="C8" si="26">IF($Y7="divisor is larger",IF(C$3&gt;$T$5,IF(C$3=$T$5+$A8,C$6,IF(C$3&gt;$T$5+$A8,"",C7)),C7),IF(C$3=$T$5+$A8,C$6,IF(C$3&lt;$T$5+$A8,MOD(MOD(C7+IF(C$3-$A8+1&lt;1,1,IF(C$3-$A8+1&gt;16,0,INDEX($B$5:$Q$5,1,C$3-$A8+1))),2)+IF(OR(AND(D7=1,IF(C$3-$A8+2&lt;1,1,IF(C$3-$A8+2&gt;16,0,INDEX($B$5:$Q$5,1,C$3-$A8+2)))=1),AND(SUM(D7,IF(C$3-$A8+2&lt;1,1,IF(C$3-$A8+2&gt;16,0,INDEX($B$5:$Q$5,1,C$3-$A8+2))))=1,D8=0)),1,0),2),"")))</f>
        <v>1</v>
      </c>
      <c r="D8" s="21">
        <f t="shared" ref="D8" si="27">IF($Y7="divisor is larger",IF(D$3&gt;$T$5,IF(D$3=$T$5+$A8,D$6,IF(D$3&gt;$T$5+$A8,"",D7)),D7),IF(D$3=$T$5+$A8,D$6,IF(D$3&lt;$T$5+$A8,MOD(MOD(D7+IF(D$3-$A8+1&lt;1,1,IF(D$3-$A8+1&gt;16,0,INDEX($B$5:$Q$5,1,D$3-$A8+1))),2)+IF(OR(AND(E7=1,IF(D$3-$A8+2&lt;1,1,IF(D$3-$A8+2&gt;16,0,INDEX($B$5:$Q$5,1,D$3-$A8+2)))=1),AND(SUM(E7,IF(D$3-$A8+2&lt;1,1,IF(D$3-$A8+2&gt;16,0,INDEX($B$5:$Q$5,1,D$3-$A8+2))))=1,E8=0)),1,0),2),"")))</f>
        <v>1</v>
      </c>
      <c r="E8" s="21">
        <f t="shared" ref="E8" si="28">IF($Y7="divisor is larger",IF(E$3&gt;$T$5,IF(E$3=$T$5+$A8,E$6,IF(E$3&gt;$T$5+$A8,"",E7)),E7),IF(E$3=$T$5+$A8,E$6,IF(E$3&lt;$T$5+$A8,MOD(MOD(E7+IF(E$3-$A8+1&lt;1,1,IF(E$3-$A8+1&gt;16,0,INDEX($B$5:$Q$5,1,E$3-$A8+1))),2)+IF(OR(AND(F7=1,IF(E$3-$A8+2&lt;1,1,IF(E$3-$A8+2&gt;16,0,INDEX($B$5:$Q$5,1,E$3-$A8+2)))=1),AND(SUM(F7,IF(E$3-$A8+2&lt;1,1,IF(E$3-$A8+2&gt;16,0,INDEX($B$5:$Q$5,1,E$3-$A8+2))))=1,F8=0)),1,0),2),"")))</f>
        <v>1</v>
      </c>
      <c r="F8" s="21">
        <f t="shared" ref="F8" si="29">IF($Y7="divisor is larger",IF(F$3&gt;$T$5,IF(F$3=$T$5+$A8,F$6,IF(F$3&gt;$T$5+$A8,"",F7)),F7),IF(F$3=$T$5+$A8,F$6,IF(F$3&lt;$T$5+$A8,MOD(MOD(F7+IF(F$3-$A8+1&lt;1,1,IF(F$3-$A8+1&gt;16,0,INDEX($B$5:$Q$5,1,F$3-$A8+1))),2)+IF(OR(AND(G7=1,IF(F$3-$A8+2&lt;1,1,IF(F$3-$A8+2&gt;16,0,INDEX($B$5:$Q$5,1,F$3-$A8+2)))=1),AND(SUM(G7,IF(F$3-$A8+2&lt;1,1,IF(F$3-$A8+2&gt;16,0,INDEX($B$5:$Q$5,1,F$3-$A8+2))))=1,G8=0)),1,0),2),"")))</f>
        <v>0</v>
      </c>
      <c r="G8" s="21">
        <f t="shared" ref="G8" si="30">IF($Y7="divisor is larger",IF(G$3&gt;$T$5,IF(G$3=$T$5+$A8,G$6,IF(G$3&gt;$T$5+$A8,"",G7)),G7),IF(G$3=$T$5+$A8,G$6,IF(G$3&lt;$T$5+$A8,MOD(MOD(G7+IF(G$3-$A8+1&lt;1,1,IF(G$3-$A8+1&gt;16,0,INDEX($B$5:$Q$5,1,G$3-$A8+1))),2)+IF(OR(AND(H7=1,IF(G$3-$A8+2&lt;1,1,IF(G$3-$A8+2&gt;16,0,INDEX($B$5:$Q$5,1,G$3-$A8+2)))=1),AND(SUM(H7,IF(G$3-$A8+2&lt;1,1,IF(G$3-$A8+2&gt;16,0,INDEX($B$5:$Q$5,1,G$3-$A8+2))))=1,H8=0)),1,0),2),"")))</f>
        <v>1</v>
      </c>
      <c r="H8" s="21">
        <f t="shared" ref="H8" si="31">IF($Y7="divisor is larger",IF(H$3&gt;$T$5,IF(H$3=$T$5+$A8,H$6,IF(H$3&gt;$T$5+$A8,"",H7)),H7),IF(H$3=$T$5+$A8,H$6,IF(H$3&lt;$T$5+$A8,MOD(MOD(H7+IF(H$3-$A8+1&lt;1,1,IF(H$3-$A8+1&gt;16,0,INDEX($B$5:$Q$5,1,H$3-$A8+1))),2)+IF(OR(AND(I7=1,IF(H$3-$A8+2&lt;1,1,IF(H$3-$A8+2&gt;16,0,INDEX($B$5:$Q$5,1,H$3-$A8+2)))=1),AND(SUM(I7,IF(H$3-$A8+2&lt;1,1,IF(H$3-$A8+2&gt;16,0,INDEX($B$5:$Q$5,1,H$3-$A8+2))))=1,I8=0)),1,0),2),"")))</f>
        <v>1</v>
      </c>
      <c r="I8" s="21">
        <f t="shared" ref="I8" si="32">IF($Y7="divisor is larger",IF(I$3&gt;$T$5,IF(I$3=$T$5+$A8,I$6,IF(I$3&gt;$T$5+$A8,"",I7)),I7),IF(I$3=$T$5+$A8,I$6,IF(I$3&lt;$T$5+$A8,MOD(MOD(I7+IF(I$3-$A8+1&lt;1,1,IF(I$3-$A8+1&gt;16,0,INDEX($B$5:$Q$5,1,I$3-$A8+1))),2)+IF(OR(AND(J7=1,IF(I$3-$A8+2&lt;1,1,IF(I$3-$A8+2&gt;16,0,INDEX($B$5:$Q$5,1,I$3-$A8+2)))=1),AND(SUM(J7,IF(I$3-$A8+2&lt;1,1,IF(I$3-$A8+2&gt;16,0,INDEX($B$5:$Q$5,1,I$3-$A8+2))))=1,J8=0)),1,0),2),"")))</f>
        <v>1</v>
      </c>
      <c r="J8" s="21">
        <f t="shared" ref="J8" si="33">IF($Y7="divisor is larger",IF(J$3&gt;$T$5,IF(J$3=$T$5+$A8,J$6,IF(J$3&gt;$T$5+$A8,"",J7)),J7),IF(J$3=$T$5+$A8,J$6,IF(J$3&lt;$T$5+$A8,MOD(MOD(J7+IF(J$3-$A8+1&lt;1,1,IF(J$3-$A8+1&gt;16,0,INDEX($B$5:$Q$5,1,J$3-$A8+1))),2)+IF(OR(AND(K7=1,IF(J$3-$A8+2&lt;1,1,IF(J$3-$A8+2&gt;16,0,INDEX($B$5:$Q$5,1,J$3-$A8+2)))=1),AND(SUM(K7,IF(J$3-$A8+2&lt;1,1,IF(J$3-$A8+2&gt;16,0,INDEX($B$5:$Q$5,1,J$3-$A8+2))))=1,K8=0)),1,0),2),"")))</f>
        <v>0</v>
      </c>
      <c r="K8" s="21">
        <f t="shared" ref="K8" si="34">IF($Y7="divisor is larger",IF(K$3&gt;$T$5,IF(K$3=$T$5+$A8,K$6,IF(K$3&gt;$T$5+$A8,"",K7)),K7),IF(K$3=$T$5+$A8,K$6,IF(K$3&lt;$T$5+$A8,MOD(MOD(K7+IF(K$3-$A8+1&lt;1,1,IF(K$3-$A8+1&gt;16,0,INDEX($B$5:$Q$5,1,K$3-$A8+1))),2)+IF(OR(AND(L7=1,IF(K$3-$A8+2&lt;1,1,IF(K$3-$A8+2&gt;16,0,INDEX($B$5:$Q$5,1,K$3-$A8+2)))=1),AND(SUM(L7,IF(K$3-$A8+2&lt;1,1,IF(K$3-$A8+2&gt;16,0,INDEX($B$5:$Q$5,1,K$3-$A8+2))))=1,L8=0)),1,0),2),"")))</f>
        <v>1</v>
      </c>
      <c r="L8" s="21">
        <f t="shared" ref="L8" si="35">IF($Y7="divisor is larger",IF(L$3&gt;$T$5,IF(L$3=$T$5+$A8,L$6,IF(L$3&gt;$T$5+$A8,"",L7)),L7),IF(L$3=$T$5+$A8,L$6,IF(L$3&lt;$T$5+$A8,MOD(MOD(L7+IF(L$3-$A8+1&lt;1,1,IF(L$3-$A8+1&gt;16,0,INDEX($B$5:$Q$5,1,L$3-$A8+1))),2)+IF(OR(AND(M7=1,IF(L$3-$A8+2&lt;1,1,IF(L$3-$A8+2&gt;16,0,INDEX($B$5:$Q$5,1,L$3-$A8+2)))=1),AND(SUM(M7,IF(L$3-$A8+2&lt;1,1,IF(L$3-$A8+2&gt;16,0,INDEX($B$5:$Q$5,1,L$3-$A8+2))))=1,M8=0)),1,0),2),"")))</f>
        <v>1</v>
      </c>
      <c r="M8" s="21">
        <f t="shared" ref="M8" si="36">IF($Y7="divisor is larger",IF(M$3&gt;$T$5,IF(M$3=$T$5+$A8,M$6,IF(M$3&gt;$T$5+$A8,"",M7)),M7),IF(M$3=$T$5+$A8,M$6,IF(M$3&lt;$T$5+$A8,MOD(MOD(M7+IF(M$3-$A8+1&lt;1,1,IF(M$3-$A8+1&gt;16,0,INDEX($B$5:$Q$5,1,M$3-$A8+1))),2)+IF(OR(AND(N7=1,IF(M$3-$A8+2&lt;1,1,IF(M$3-$A8+2&gt;16,0,INDEX($B$5:$Q$5,1,M$3-$A8+2)))=1),AND(SUM(N7,IF(M$3-$A8+2&lt;1,1,IF(M$3-$A8+2&gt;16,0,INDEX($B$5:$Q$5,1,M$3-$A8+2))))=1,N8=0)),1,0),2),"")))</f>
        <v>1</v>
      </c>
      <c r="N8" s="21">
        <f t="shared" ref="N8" si="37">IF($Y7="divisor is larger",IF(N$3&gt;$T$5,IF(N$3=$T$5+$A8,N$6,IF(N$3&gt;$T$5+$A8,"",N7)),N7),IF(N$3=$T$5+$A8,N$6,IF(N$3&lt;$T$5+$A8,MOD(MOD(N7+IF(N$3-$A8+1&lt;1,1,IF(N$3-$A8+1&gt;16,0,INDEX($B$5:$Q$5,1,N$3-$A8+1))),2)+IF(OR(AND(O7=1,IF(N$3-$A8+2&lt;1,1,IF(N$3-$A8+2&gt;16,0,INDEX($B$5:$Q$5,1,N$3-$A8+2)))=1),AND(SUM(O7,IF(N$3-$A8+2&lt;1,1,IF(N$3-$A8+2&gt;16,0,INDEX($B$5:$Q$5,1,N$3-$A8+2))))=1,O8=0)),1,0),2),"")))</f>
        <v>1</v>
      </c>
      <c r="O8" s="21">
        <f t="shared" ref="O8" si="38">IF($Y7="divisor is larger",IF(O$3&gt;$T$5,IF(O$3=$T$5+$A8,O$6,IF(O$3&gt;$T$5+$A8,"",O7)),O7),IF(O$3=$T$5+$A8,O$6,IF(O$3&lt;$T$5+$A8,MOD(MOD(O7+IF(O$3-$A8+1&lt;1,1,IF(O$3-$A8+1&gt;16,0,INDEX($B$5:$Q$5,1,O$3-$A8+1))),2)+IF(OR(AND(P7=1,IF(O$3-$A8+2&lt;1,1,IF(O$3-$A8+2&gt;16,0,INDEX($B$5:$Q$5,1,O$3-$A8+2)))=1),AND(SUM(P7,IF(O$3-$A8+2&lt;1,1,IF(O$3-$A8+2&gt;16,0,INDEX($B$5:$Q$5,1,O$3-$A8+2))))=1,P8=0)),1,0),2),"")))</f>
        <v>1</v>
      </c>
      <c r="P8" s="21">
        <f t="shared" ref="P8" si="39">IF($Y7="divisor is larger",IF(P$3&gt;$T$5,IF(P$3=$T$5+$A8,P$6,IF(P$3&gt;$T$5+$A8,"",P7)),P7),IF(P$3=$T$5+$A8,P$6,IF(P$3&lt;$T$5+$A8,MOD(MOD(P7+IF(P$3-$A8+1&lt;1,1,IF(P$3-$A8+1&gt;16,0,INDEX($B$5:$Q$5,1,P$3-$A8+1))),2)+IF(OR(AND(Q7=1,IF(P$3-$A8+2&lt;1,1,IF(P$3-$A8+2&gt;16,0,INDEX($B$5:$Q$5,1,P$3-$A8+2)))=1),AND(SUM(Q7,IF(P$3-$A8+2&lt;1,1,IF(P$3-$A8+2&gt;16,0,INDEX($B$5:$Q$5,1,P$3-$A8+2))))=1,Q8=0)),1,0),2),"")))</f>
        <v>1</v>
      </c>
      <c r="Q8" s="21" t="str">
        <f t="shared" ref="Q8" si="40">IF($Y7="divisor is larger",IF(Q$3&gt;$T$5,IF(Q$3=$T$5+$A8,Q$6,IF(Q$3&gt;$T$5+$A8,"",Q7)),Q7),IF(Q$3=$T$5+$A8,Q$6,IF(Q$3&lt;$T$5+$A8,MOD(MOD(Q7+IF(Q$3-$A8+1&lt;1,1,IF(Q$3-$A8+1&gt;16,0,INDEX($B$5:$Q$5,1,Q$3-$A8+1))),2)+IF(OR(AND(R7=1,IF(Q$3-$A8+2&lt;1,1,IF(Q$3-$A8+2&gt;16,0,INDEX($B$5:$Q$5,1,Q$3-$A8+2)))=1),AND(SUM(R7,IF(Q$3-$A8+2&lt;1,1,IF(Q$3-$A8+2&gt;16,0,INDEX($B$5:$Q$5,1,Q$3-$A8+2))))=1,R8=0)),1,0),2),"")))</f>
        <v/>
      </c>
      <c r="T8">
        <f t="shared" ref="T8:T22" si="41">LEN(_xlfn.CONCAT(B8:Q8))</f>
        <v>15</v>
      </c>
      <c r="U8">
        <f t="shared" ref="U8:U22" si="42">FIND(1,_xlfn.CONCAT(B8:Q8),1)</f>
        <v>2</v>
      </c>
      <c r="V8" t="str">
        <f t="shared" ref="V8:V22" si="43">REPT(0,($Q$3-T8))&amp;_xlfn.CONCAT(B8:Q8)</f>
        <v>0011101110111111</v>
      </c>
      <c r="W8" t="str">
        <f t="shared" ref="W8:W22" ca="1" si="44">IF(X8="","",SUMPRODUCT(--MID(X8,LEN(X8)+1-ROW(INDIRECT("1:"&amp;LEN(X8))),1),(2^(ROW(INDIRECT("1:"&amp;LEN(X8)))-1))))</f>
        <v/>
      </c>
      <c r="X8" t="str">
        <f t="shared" ref="X8:X22" si="45">IF(Y8="divisor is larger",_xlfn.CONCAT(B8:Q8),"")</f>
        <v/>
      </c>
      <c r="Y8" s="18" t="str">
        <f t="array" ref="Y8">IFERROR(IF(INDEX($AA8:$AP8,1,MATCH(FALSE,$AA8:$AP8=$AA$2:$AP$2,0))=0,"divisor is larger","divisor is smaller"),"arrays are equal")</f>
        <v>divisor is smaller</v>
      </c>
      <c r="AA8">
        <f t="shared" ref="AA8:AA22" si="46">VALUE(MID($V8,AA$3,1))</f>
        <v>0</v>
      </c>
      <c r="AB8">
        <f t="shared" si="22"/>
        <v>0</v>
      </c>
      <c r="AC8">
        <f t="shared" si="22"/>
        <v>1</v>
      </c>
      <c r="AD8">
        <f t="shared" si="22"/>
        <v>1</v>
      </c>
      <c r="AE8">
        <f t="shared" si="22"/>
        <v>1</v>
      </c>
      <c r="AF8">
        <f t="shared" si="22"/>
        <v>0</v>
      </c>
      <c r="AG8">
        <f t="shared" si="22"/>
        <v>1</v>
      </c>
      <c r="AH8">
        <f t="shared" si="22"/>
        <v>1</v>
      </c>
      <c r="AI8">
        <f t="shared" si="22"/>
        <v>1</v>
      </c>
      <c r="AJ8">
        <f t="shared" si="22"/>
        <v>0</v>
      </c>
      <c r="AK8">
        <f t="shared" si="22"/>
        <v>1</v>
      </c>
      <c r="AL8">
        <f t="shared" si="22"/>
        <v>1</v>
      </c>
      <c r="AM8">
        <f t="shared" si="22"/>
        <v>1</v>
      </c>
      <c r="AN8">
        <f t="shared" si="22"/>
        <v>1</v>
      </c>
      <c r="AO8">
        <f t="shared" si="22"/>
        <v>1</v>
      </c>
      <c r="AP8">
        <f t="shared" si="22"/>
        <v>1</v>
      </c>
      <c r="AR8" t="str">
        <f>IF(Q8="","",IF(Q8&lt;&gt;"",IF(Q7&lt;&gt;"","","Remainder on next line"),""))</f>
        <v/>
      </c>
      <c r="DB8" s="2" t="s">
        <v>97</v>
      </c>
    </row>
    <row r="9" spans="1:106" x14ac:dyDescent="0.25">
      <c r="A9" s="11">
        <f t="shared" ref="A9:A22" si="47">A8+1</f>
        <v>3</v>
      </c>
      <c r="B9" s="21" t="e">
        <f t="shared" ref="B9:B22" si="48">IF($Y8="divisor is larger",IF(B$3&gt;$T$5,IF(B$3=$T$5+$A9,B$6,IF(B$3&gt;$T$5+$A9,"",B8)),B8),IF(B$3=$T$5+$A9,B$6,IF(B$3&lt;$T$5+$A9,MOD(MOD(B8+IF(B$3-$A9+1&lt;1,1,IF(B$3-$A9+1&gt;16,0,INDEX($B$5:$Q$5,1,B$3-$A9+1))),2)+IF(OR(AND(C8=1,IF(B$3-$A9+2&lt;1,1,IF(B$3-$A9+2&gt;16,0,INDEX($B$5:$Q$5,1,B$3-$A9+2)))=1),AND(SUM(C8,IF(B$3-$A9+2&lt;1,1,IF(B$3-$A9+2&gt;16,0,INDEX($B$5:$Q$5,1,B$3-$A9+2))))=1,C9=0)),1,0),2),"")))</f>
        <v>#VALUE!</v>
      </c>
      <c r="C9" s="21" t="e">
        <f t="shared" ref="C9:C22" si="49">IF($Y8="divisor is larger",IF(C$3&gt;$T$5,IF(C$3=$T$5+$A9,C$6,IF(C$3&gt;$T$5+$A9,"",C8)),C8),IF(C$3=$T$5+$A9,C$6,IF(C$3&lt;$T$5+$A9,MOD(MOD(C8+IF(C$3-$A9+1&lt;1,1,IF(C$3-$A9+1&gt;16,0,INDEX($B$5:$Q$5,1,C$3-$A9+1))),2)+IF(OR(AND(D8=1,IF(C$3-$A9+2&lt;1,1,IF(C$3-$A9+2&gt;16,0,INDEX($B$5:$Q$5,1,C$3-$A9+2)))=1),AND(SUM(D8,IF(C$3-$A9+2&lt;1,1,IF(C$3-$A9+2&gt;16,0,INDEX($B$5:$Q$5,1,C$3-$A9+2))))=1,D9=0)),1,0),2),"")))</f>
        <v>#VALUE!</v>
      </c>
      <c r="D9" s="21" t="e">
        <f t="shared" ref="D9:D22" si="50">IF($Y8="divisor is larger",IF(D$3&gt;$T$5,IF(D$3=$T$5+$A9,D$6,IF(D$3&gt;$T$5+$A9,"",D8)),D8),IF(D$3=$T$5+$A9,D$6,IF(D$3&lt;$T$5+$A9,MOD(MOD(D8+IF(D$3-$A9+1&lt;1,1,IF(D$3-$A9+1&gt;16,0,INDEX($B$5:$Q$5,1,D$3-$A9+1))),2)+IF(OR(AND(E8=1,IF(D$3-$A9+2&lt;1,1,IF(D$3-$A9+2&gt;16,0,INDEX($B$5:$Q$5,1,D$3-$A9+2)))=1),AND(SUM(E8,IF(D$3-$A9+2&lt;1,1,IF(D$3-$A9+2&gt;16,0,INDEX($B$5:$Q$5,1,D$3-$A9+2))))=1,E9=0)),1,0),2),"")))</f>
        <v>#VALUE!</v>
      </c>
      <c r="E9" s="21" t="e">
        <f t="shared" ref="E9:E22" si="51">IF($Y8="divisor is larger",IF(E$3&gt;$T$5,IF(E$3=$T$5+$A9,E$6,IF(E$3&gt;$T$5+$A9,"",E8)),E8),IF(E$3=$T$5+$A9,E$6,IF(E$3&lt;$T$5+$A9,MOD(MOD(E8+IF(E$3-$A9+1&lt;1,1,IF(E$3-$A9+1&gt;16,0,INDEX($B$5:$Q$5,1,E$3-$A9+1))),2)+IF(OR(AND(F8=1,IF(E$3-$A9+2&lt;1,1,IF(E$3-$A9+2&gt;16,0,INDEX($B$5:$Q$5,1,E$3-$A9+2)))=1),AND(SUM(F8,IF(E$3-$A9+2&lt;1,1,IF(E$3-$A9+2&gt;16,0,INDEX($B$5:$Q$5,1,E$3-$A9+2))))=1,F9=0)),1,0),2),"")))</f>
        <v>#VALUE!</v>
      </c>
      <c r="F9" s="21" t="e">
        <f t="shared" ref="F9:F22" si="52">IF($Y8="divisor is larger",IF(F$3&gt;$T$5,IF(F$3=$T$5+$A9,F$6,IF(F$3&gt;$T$5+$A9,"",F8)),F8),IF(F$3=$T$5+$A9,F$6,IF(F$3&lt;$T$5+$A9,MOD(MOD(F8+IF(F$3-$A9+1&lt;1,1,IF(F$3-$A9+1&gt;16,0,INDEX($B$5:$Q$5,1,F$3-$A9+1))),2)+IF(OR(AND(G8=1,IF(F$3-$A9+2&lt;1,1,IF(F$3-$A9+2&gt;16,0,INDEX($B$5:$Q$5,1,F$3-$A9+2)))=1),AND(SUM(G8,IF(F$3-$A9+2&lt;1,1,IF(F$3-$A9+2&gt;16,0,INDEX($B$5:$Q$5,1,F$3-$A9+2))))=1,G9=0)),1,0),2),"")))</f>
        <v>#VALUE!</v>
      </c>
      <c r="G9" s="21" t="e">
        <f t="shared" ref="G9:G22" si="53">IF($Y8="divisor is larger",IF(G$3&gt;$T$5,IF(G$3=$T$5+$A9,G$6,IF(G$3&gt;$T$5+$A9,"",G8)),G8),IF(G$3=$T$5+$A9,G$6,IF(G$3&lt;$T$5+$A9,MOD(MOD(G8+IF(G$3-$A9+1&lt;1,1,IF(G$3-$A9+1&gt;16,0,INDEX($B$5:$Q$5,1,G$3-$A9+1))),2)+IF(OR(AND(H8=1,IF(G$3-$A9+2&lt;1,1,IF(G$3-$A9+2&gt;16,0,INDEX($B$5:$Q$5,1,G$3-$A9+2)))=1),AND(SUM(H8,IF(G$3-$A9+2&lt;1,1,IF(G$3-$A9+2&gt;16,0,INDEX($B$5:$Q$5,1,G$3-$A9+2))))=1,H9=0)),1,0),2),"")))</f>
        <v>#VALUE!</v>
      </c>
      <c r="H9" s="21" t="e">
        <f t="shared" ref="H9:H22" si="54">IF($Y8="divisor is larger",IF(H$3&gt;$T$5,IF(H$3=$T$5+$A9,H$6,IF(H$3&gt;$T$5+$A9,"",H8)),H8),IF(H$3=$T$5+$A9,H$6,IF(H$3&lt;$T$5+$A9,MOD(MOD(H8+IF(H$3-$A9+1&lt;1,1,IF(H$3-$A9+1&gt;16,0,INDEX($B$5:$Q$5,1,H$3-$A9+1))),2)+IF(OR(AND(I8=1,IF(H$3-$A9+2&lt;1,1,IF(H$3-$A9+2&gt;16,0,INDEX($B$5:$Q$5,1,H$3-$A9+2)))=1),AND(SUM(I8,IF(H$3-$A9+2&lt;1,1,IF(H$3-$A9+2&gt;16,0,INDEX($B$5:$Q$5,1,H$3-$A9+2))))=1,I9=0)),1,0),2),"")))</f>
        <v>#VALUE!</v>
      </c>
      <c r="I9" s="21" t="e">
        <f t="shared" ref="I9:I22" si="55">IF($Y8="divisor is larger",IF(I$3&gt;$T$5,IF(I$3=$T$5+$A9,I$6,IF(I$3&gt;$T$5+$A9,"",I8)),I8),IF(I$3=$T$5+$A9,I$6,IF(I$3&lt;$T$5+$A9,MOD(MOD(I8+IF(I$3-$A9+1&lt;1,1,IF(I$3-$A9+1&gt;16,0,INDEX($B$5:$Q$5,1,I$3-$A9+1))),2)+IF(OR(AND(J8=1,IF(I$3-$A9+2&lt;1,1,IF(I$3-$A9+2&gt;16,0,INDEX($B$5:$Q$5,1,I$3-$A9+2)))=1),AND(SUM(J8,IF(I$3-$A9+2&lt;1,1,IF(I$3-$A9+2&gt;16,0,INDEX($B$5:$Q$5,1,I$3-$A9+2))))=1,J9=0)),1,0),2),"")))</f>
        <v>#VALUE!</v>
      </c>
      <c r="J9" s="21" t="e">
        <f t="shared" ref="J9:J22" si="56">IF($Y8="divisor is larger",IF(J$3&gt;$T$5,IF(J$3=$T$5+$A9,J$6,IF(J$3&gt;$T$5+$A9,"",J8)),J8),IF(J$3=$T$5+$A9,J$6,IF(J$3&lt;$T$5+$A9,MOD(MOD(J8+IF(J$3-$A9+1&lt;1,1,IF(J$3-$A9+1&gt;16,0,INDEX($B$5:$Q$5,1,J$3-$A9+1))),2)+IF(OR(AND(K8=1,IF(J$3-$A9+2&lt;1,1,IF(J$3-$A9+2&gt;16,0,INDEX($B$5:$Q$5,1,J$3-$A9+2)))=1),AND(SUM(K8,IF(J$3-$A9+2&lt;1,1,IF(J$3-$A9+2&gt;16,0,INDEX($B$5:$Q$5,1,J$3-$A9+2))))=1,K9=0)),1,0),2),"")))</f>
        <v>#VALUE!</v>
      </c>
      <c r="K9" s="21" t="e">
        <f t="shared" ref="K9:K22" si="57">IF($Y8="divisor is larger",IF(K$3&gt;$T$5,IF(K$3=$T$5+$A9,K$6,IF(K$3&gt;$T$5+$A9,"",K8)),K8),IF(K$3=$T$5+$A9,K$6,IF(K$3&lt;$T$5+$A9,MOD(MOD(K8+IF(K$3-$A9+1&lt;1,1,IF(K$3-$A9+1&gt;16,0,INDEX($B$5:$Q$5,1,K$3-$A9+1))),2)+IF(OR(AND(L8=1,IF(K$3-$A9+2&lt;1,1,IF(K$3-$A9+2&gt;16,0,INDEX($B$5:$Q$5,1,K$3-$A9+2)))=1),AND(SUM(L8,IF(K$3-$A9+2&lt;1,1,IF(K$3-$A9+2&gt;16,0,INDEX($B$5:$Q$5,1,K$3-$A9+2))))=1,L9=0)),1,0),2),"")))</f>
        <v>#VALUE!</v>
      </c>
      <c r="L9" s="21" t="e">
        <f t="shared" ref="L9:L22" si="58">IF($Y8="divisor is larger",IF(L$3&gt;$T$5,IF(L$3=$T$5+$A9,L$6,IF(L$3&gt;$T$5+$A9,"",L8)),L8),IF(L$3=$T$5+$A9,L$6,IF(L$3&lt;$T$5+$A9,MOD(MOD(L8+IF(L$3-$A9+1&lt;1,1,IF(L$3-$A9+1&gt;16,0,INDEX($B$5:$Q$5,1,L$3-$A9+1))),2)+IF(OR(AND(M8=1,IF(L$3-$A9+2&lt;1,1,IF(L$3-$A9+2&gt;16,0,INDEX($B$5:$Q$5,1,L$3-$A9+2)))=1),AND(SUM(M8,IF(L$3-$A9+2&lt;1,1,IF(L$3-$A9+2&gt;16,0,INDEX($B$5:$Q$5,1,L$3-$A9+2))))=1,M9=0)),1,0),2),"")))</f>
        <v>#VALUE!</v>
      </c>
      <c r="M9" s="21" t="e">
        <f t="shared" ref="M9:M22" si="59">IF($Y8="divisor is larger",IF(M$3&gt;$T$5,IF(M$3=$T$5+$A9,M$6,IF(M$3&gt;$T$5+$A9,"",M8)),M8),IF(M$3=$T$5+$A9,M$6,IF(M$3&lt;$T$5+$A9,MOD(MOD(M8+IF(M$3-$A9+1&lt;1,1,IF(M$3-$A9+1&gt;16,0,INDEX($B$5:$Q$5,1,M$3-$A9+1))),2)+IF(OR(AND(N8=1,IF(M$3-$A9+2&lt;1,1,IF(M$3-$A9+2&gt;16,0,INDEX($B$5:$Q$5,1,M$3-$A9+2)))=1),AND(SUM(N8,IF(M$3-$A9+2&lt;1,1,IF(M$3-$A9+2&gt;16,0,INDEX($B$5:$Q$5,1,M$3-$A9+2))))=1,N9=0)),1,0),2),"")))</f>
        <v>#VALUE!</v>
      </c>
      <c r="N9" s="21" t="e">
        <f t="shared" ref="N9:N22" si="60">IF($Y8="divisor is larger",IF(N$3&gt;$T$5,IF(N$3=$T$5+$A9,N$6,IF(N$3&gt;$T$5+$A9,"",N8)),N8),IF(N$3=$T$5+$A9,N$6,IF(N$3&lt;$T$5+$A9,MOD(MOD(N8+IF(N$3-$A9+1&lt;1,1,IF(N$3-$A9+1&gt;16,0,INDEX($B$5:$Q$5,1,N$3-$A9+1))),2)+IF(OR(AND(O8=1,IF(N$3-$A9+2&lt;1,1,IF(N$3-$A9+2&gt;16,0,INDEX($B$5:$Q$5,1,N$3-$A9+2)))=1),AND(SUM(O8,IF(N$3-$A9+2&lt;1,1,IF(N$3-$A9+2&gt;16,0,INDEX($B$5:$Q$5,1,N$3-$A9+2))))=1,O9=0)),1,0),2),"")))</f>
        <v>#VALUE!</v>
      </c>
      <c r="O9" s="21" t="e">
        <f t="shared" ref="O9:O22" si="61">IF($Y8="divisor is larger",IF(O$3&gt;$T$5,IF(O$3=$T$5+$A9,O$6,IF(O$3&gt;$T$5+$A9,"",O8)),O8),IF(O$3=$T$5+$A9,O$6,IF(O$3&lt;$T$5+$A9,MOD(MOD(O8+IF(O$3-$A9+1&lt;1,1,IF(O$3-$A9+1&gt;16,0,INDEX($B$5:$Q$5,1,O$3-$A9+1))),2)+IF(OR(AND(P8=1,IF(O$3-$A9+2&lt;1,1,IF(O$3-$A9+2&gt;16,0,INDEX($B$5:$Q$5,1,O$3-$A9+2)))=1),AND(SUM(P8,IF(O$3-$A9+2&lt;1,1,IF(O$3-$A9+2&gt;16,0,INDEX($B$5:$Q$5,1,O$3-$A9+2))))=1,P9=0)),1,0),2),"")))</f>
        <v>#VALUE!</v>
      </c>
      <c r="P9" s="21" t="e">
        <f t="shared" ref="P9:P22" si="62">IF($Y8="divisor is larger",IF(P$3&gt;$T$5,IF(P$3=$T$5+$A9,P$6,IF(P$3&gt;$T$5+$A9,"",P8)),P8),IF(P$3=$T$5+$A9,P$6,IF(P$3&lt;$T$5+$A9,MOD(MOD(P8+IF(P$3-$A9+1&lt;1,1,IF(P$3-$A9+1&gt;16,0,INDEX($B$5:$Q$5,1,P$3-$A9+1))),2)+IF(OR(AND(Q8=1,IF(P$3-$A9+2&lt;1,1,IF(P$3-$A9+2&gt;16,0,INDEX($B$5:$Q$5,1,P$3-$A9+2)))=1),AND(SUM(Q8,IF(P$3-$A9+2&lt;1,1,IF(P$3-$A9+2&gt;16,0,INDEX($B$5:$Q$5,1,P$3-$A9+2))))=1,Q9=0)),1,0),2),"")))</f>
        <v>#VALUE!</v>
      </c>
      <c r="Q9" s="21" t="e">
        <f>IF($Y8="divisor is larger",IF(Q$3&gt;$T$5,IF(Q$3=$T$5+$A9,Q$6,IF(Q$3&gt;$T$5+$A9,"",Q8)),Q8),IF(Q$3=$T$5+$A9,Q$6,IF(Q$3&lt;$T$5+$A9,MOD(MOD(Q8+IF(Q$3-$A9+1&lt;1,1,IF(Q$3-$A9+1&gt;16,0,INDEX($B$5:$Q$5,1,Q$3-$A9+1))),2)+IF(OR(AND(R8=1,IF(Q$3-$A9+2&lt;1,1,IF(Q$3-$A9+2&gt;16,0,INDEX($B$5:$Q$5,1,Q$3-$A9+2)))=1),AND(SUM(R8,IF(Q$3-$A9+2&lt;1,1,IF(Q$3-$A9+2&gt;16,0,INDEX($B$5:$Q$5,1,Q$3-$A9+2))))=1,R9=0)),1,0),2),"")))</f>
        <v>#VALUE!</v>
      </c>
      <c r="T9" t="e">
        <f t="shared" si="41"/>
        <v>#VALUE!</v>
      </c>
      <c r="U9" t="e">
        <f t="shared" si="42"/>
        <v>#VALUE!</v>
      </c>
      <c r="V9" t="e">
        <f t="shared" si="43"/>
        <v>#VALUE!</v>
      </c>
      <c r="W9" t="str">
        <f t="shared" ca="1" si="44"/>
        <v/>
      </c>
      <c r="X9" t="str">
        <f t="shared" si="45"/>
        <v/>
      </c>
      <c r="Y9" s="18" t="str">
        <f t="array" ref="Y9">IFERROR(IF(INDEX($AA9:$AP9,1,MATCH(FALSE,$AA9:$AP9=$AA$2:$AP$2,0))=0,"divisor is larger","divisor is smaller"),"arrays are equal")</f>
        <v>arrays are equal</v>
      </c>
      <c r="AA9" t="e">
        <f t="shared" si="46"/>
        <v>#VALUE!</v>
      </c>
      <c r="AB9" t="e">
        <f t="shared" si="22"/>
        <v>#VALUE!</v>
      </c>
      <c r="AC9" t="e">
        <f t="shared" si="22"/>
        <v>#VALUE!</v>
      </c>
      <c r="AD9" t="e">
        <f t="shared" si="22"/>
        <v>#VALUE!</v>
      </c>
      <c r="AE9" t="e">
        <f t="shared" si="22"/>
        <v>#VALUE!</v>
      </c>
      <c r="AF9" t="e">
        <f t="shared" si="22"/>
        <v>#VALUE!</v>
      </c>
      <c r="AG9" t="e">
        <f t="shared" si="22"/>
        <v>#VALUE!</v>
      </c>
      <c r="AH9" t="e">
        <f t="shared" si="22"/>
        <v>#VALUE!</v>
      </c>
      <c r="AI9" t="e">
        <f t="shared" si="22"/>
        <v>#VALUE!</v>
      </c>
      <c r="AJ9" t="e">
        <f t="shared" si="22"/>
        <v>#VALUE!</v>
      </c>
      <c r="AK9" t="e">
        <f t="shared" si="22"/>
        <v>#VALUE!</v>
      </c>
      <c r="AL9" t="e">
        <f t="shared" si="22"/>
        <v>#VALUE!</v>
      </c>
      <c r="AM9" t="e">
        <f t="shared" si="22"/>
        <v>#VALUE!</v>
      </c>
      <c r="AN9" t="e">
        <f t="shared" si="22"/>
        <v>#VALUE!</v>
      </c>
      <c r="AO9" t="e">
        <f t="shared" si="22"/>
        <v>#VALUE!</v>
      </c>
      <c r="AP9" t="e">
        <f t="shared" si="22"/>
        <v>#VALUE!</v>
      </c>
      <c r="AR9" t="e">
        <f t="shared" si="24"/>
        <v>#VALUE!</v>
      </c>
    </row>
    <row r="10" spans="1:106" x14ac:dyDescent="0.25">
      <c r="A10" s="11">
        <f t="shared" si="47"/>
        <v>4</v>
      </c>
      <c r="B10" s="21" t="e">
        <f t="shared" si="48"/>
        <v>#VALUE!</v>
      </c>
      <c r="C10" s="21" t="e">
        <f t="shared" si="49"/>
        <v>#VALUE!</v>
      </c>
      <c r="D10" s="21" t="e">
        <f t="shared" si="50"/>
        <v>#VALUE!</v>
      </c>
      <c r="E10" s="21" t="e">
        <f t="shared" si="51"/>
        <v>#VALUE!</v>
      </c>
      <c r="F10" s="21" t="e">
        <f t="shared" si="52"/>
        <v>#VALUE!</v>
      </c>
      <c r="G10" s="21" t="e">
        <f t="shared" si="53"/>
        <v>#VALUE!</v>
      </c>
      <c r="H10" s="21" t="e">
        <f t="shared" si="54"/>
        <v>#VALUE!</v>
      </c>
      <c r="I10" s="21" t="e">
        <f t="shared" si="55"/>
        <v>#VALUE!</v>
      </c>
      <c r="J10" s="21" t="e">
        <f t="shared" si="56"/>
        <v>#VALUE!</v>
      </c>
      <c r="K10" s="21" t="e">
        <f t="shared" si="57"/>
        <v>#VALUE!</v>
      </c>
      <c r="L10" s="21" t="e">
        <f t="shared" si="58"/>
        <v>#VALUE!</v>
      </c>
      <c r="M10" s="21" t="e">
        <f t="shared" si="59"/>
        <v>#VALUE!</v>
      </c>
      <c r="N10" s="21" t="e">
        <f t="shared" si="60"/>
        <v>#VALUE!</v>
      </c>
      <c r="O10" s="21" t="e">
        <f t="shared" si="61"/>
        <v>#VALUE!</v>
      </c>
      <c r="P10" s="21" t="e">
        <f t="shared" si="62"/>
        <v>#VALUE!</v>
      </c>
      <c r="Q10" s="21" t="e">
        <f t="shared" ref="Q10:Q22" si="63">IF($Y9="divisor is larger",IF(Q$3&gt;$T$5,IF(Q$3=$T$5+$A10,Q$6,IF(Q$3&gt;$T$5+$A10,"",Q9)),Q9),IF(Q$3=$T$5+$A10,Q$6,IF(Q$3&lt;$T$5+$A10,MOD(MOD(Q9+IF(Q$3-$A10+1&lt;1,1,IF(Q$3-$A10+1&gt;16,0,INDEX($B$5:$Q$5,1,Q$3-$A10+1))),2)+IF(OR(AND(R9=1,IF(Q$3-$A10+2&lt;1,1,IF(Q$3-$A10+2&gt;16,0,INDEX($B$5:$Q$5,1,Q$3-$A10+2)))=1),AND(SUM(R9,IF(Q$3-$A10+2&lt;1,1,IF(Q$3-$A10+2&gt;16,0,INDEX($B$5:$Q$5,1,Q$3-$A10+2))))=1,R10=0)),1,0),2),"")))</f>
        <v>#VALUE!</v>
      </c>
      <c r="T10" t="e">
        <f t="shared" si="41"/>
        <v>#VALUE!</v>
      </c>
      <c r="U10" t="e">
        <f t="shared" si="42"/>
        <v>#VALUE!</v>
      </c>
      <c r="V10" t="e">
        <f t="shared" si="43"/>
        <v>#VALUE!</v>
      </c>
      <c r="W10" t="str">
        <f t="shared" ca="1" si="44"/>
        <v/>
      </c>
      <c r="X10" t="str">
        <f t="shared" si="45"/>
        <v/>
      </c>
      <c r="Y10" s="18" t="str">
        <f t="array" ref="Y10">IFERROR(IF(INDEX($AA10:$AP10,1,MATCH(FALSE,$AA10:$AP10=$AA$2:$AP$2,0))=0,"divisor is larger","divisor is smaller"),"arrays are equal")</f>
        <v>arrays are equal</v>
      </c>
      <c r="AA10" t="e">
        <f t="shared" si="46"/>
        <v>#VALUE!</v>
      </c>
      <c r="AB10" t="e">
        <f t="shared" si="22"/>
        <v>#VALUE!</v>
      </c>
      <c r="AC10" t="e">
        <f t="shared" si="22"/>
        <v>#VALUE!</v>
      </c>
      <c r="AD10" t="e">
        <f t="shared" si="22"/>
        <v>#VALUE!</v>
      </c>
      <c r="AE10" t="e">
        <f t="shared" si="22"/>
        <v>#VALUE!</v>
      </c>
      <c r="AF10" t="e">
        <f t="shared" si="22"/>
        <v>#VALUE!</v>
      </c>
      <c r="AG10" t="e">
        <f t="shared" si="22"/>
        <v>#VALUE!</v>
      </c>
      <c r="AH10" t="e">
        <f t="shared" si="22"/>
        <v>#VALUE!</v>
      </c>
      <c r="AI10" t="e">
        <f t="shared" si="22"/>
        <v>#VALUE!</v>
      </c>
      <c r="AJ10" t="e">
        <f t="shared" si="22"/>
        <v>#VALUE!</v>
      </c>
      <c r="AK10" t="e">
        <f t="shared" si="22"/>
        <v>#VALUE!</v>
      </c>
      <c r="AL10" t="e">
        <f t="shared" si="22"/>
        <v>#VALUE!</v>
      </c>
      <c r="AM10" t="e">
        <f t="shared" si="22"/>
        <v>#VALUE!</v>
      </c>
      <c r="AN10" t="e">
        <f t="shared" si="22"/>
        <v>#VALUE!</v>
      </c>
      <c r="AO10" t="e">
        <f t="shared" si="22"/>
        <v>#VALUE!</v>
      </c>
      <c r="AP10" t="e">
        <f t="shared" si="22"/>
        <v>#VALUE!</v>
      </c>
      <c r="AR10" t="e">
        <f t="shared" si="24"/>
        <v>#VALUE!</v>
      </c>
    </row>
    <row r="11" spans="1:106" x14ac:dyDescent="0.25">
      <c r="A11" s="11">
        <f t="shared" si="47"/>
        <v>5</v>
      </c>
      <c r="B11" s="21" t="e">
        <f t="shared" si="48"/>
        <v>#VALUE!</v>
      </c>
      <c r="C11" s="21" t="e">
        <f t="shared" si="49"/>
        <v>#VALUE!</v>
      </c>
      <c r="D11" s="21" t="e">
        <f t="shared" si="50"/>
        <v>#VALUE!</v>
      </c>
      <c r="E11" s="21" t="e">
        <f t="shared" si="51"/>
        <v>#VALUE!</v>
      </c>
      <c r="F11" s="21" t="e">
        <f t="shared" si="52"/>
        <v>#VALUE!</v>
      </c>
      <c r="G11" s="21" t="e">
        <f t="shared" si="53"/>
        <v>#VALUE!</v>
      </c>
      <c r="H11" s="21" t="e">
        <f t="shared" si="54"/>
        <v>#VALUE!</v>
      </c>
      <c r="I11" s="21" t="e">
        <f t="shared" si="55"/>
        <v>#VALUE!</v>
      </c>
      <c r="J11" s="21" t="e">
        <f t="shared" si="56"/>
        <v>#VALUE!</v>
      </c>
      <c r="K11" s="21" t="e">
        <f t="shared" si="57"/>
        <v>#VALUE!</v>
      </c>
      <c r="L11" s="21" t="e">
        <f t="shared" si="58"/>
        <v>#VALUE!</v>
      </c>
      <c r="M11" s="21" t="e">
        <f t="shared" si="59"/>
        <v>#VALUE!</v>
      </c>
      <c r="N11" s="21" t="e">
        <f t="shared" si="60"/>
        <v>#VALUE!</v>
      </c>
      <c r="O11" s="21" t="e">
        <f t="shared" si="61"/>
        <v>#VALUE!</v>
      </c>
      <c r="P11" s="21" t="e">
        <f t="shared" si="62"/>
        <v>#VALUE!</v>
      </c>
      <c r="Q11" s="21" t="e">
        <f t="shared" si="63"/>
        <v>#VALUE!</v>
      </c>
      <c r="T11" t="e">
        <f t="shared" si="41"/>
        <v>#VALUE!</v>
      </c>
      <c r="U11" t="e">
        <f t="shared" si="42"/>
        <v>#VALUE!</v>
      </c>
      <c r="V11" t="e">
        <f t="shared" si="43"/>
        <v>#VALUE!</v>
      </c>
      <c r="W11" t="str">
        <f t="shared" ca="1" si="44"/>
        <v/>
      </c>
      <c r="X11" t="str">
        <f t="shared" si="45"/>
        <v/>
      </c>
      <c r="Y11" s="18" t="str">
        <f t="array" ref="Y11">IFERROR(IF(INDEX($AA11:$AP11,1,MATCH(FALSE,$AA11:$AP11=$AA$2:$AP$2,0))=0,"divisor is larger","divisor is smaller"),"arrays are equal")</f>
        <v>arrays are equal</v>
      </c>
      <c r="AA11" t="e">
        <f t="shared" si="46"/>
        <v>#VALUE!</v>
      </c>
      <c r="AB11" t="e">
        <f t="shared" si="22"/>
        <v>#VALUE!</v>
      </c>
      <c r="AC11" t="e">
        <f t="shared" si="22"/>
        <v>#VALUE!</v>
      </c>
      <c r="AD11" t="e">
        <f t="shared" si="22"/>
        <v>#VALUE!</v>
      </c>
      <c r="AE11" t="e">
        <f t="shared" si="22"/>
        <v>#VALUE!</v>
      </c>
      <c r="AF11" t="e">
        <f t="shared" si="22"/>
        <v>#VALUE!</v>
      </c>
      <c r="AG11" t="e">
        <f t="shared" si="22"/>
        <v>#VALUE!</v>
      </c>
      <c r="AH11" t="e">
        <f t="shared" si="22"/>
        <v>#VALUE!</v>
      </c>
      <c r="AI11" t="e">
        <f t="shared" si="22"/>
        <v>#VALUE!</v>
      </c>
      <c r="AJ11" t="e">
        <f t="shared" si="22"/>
        <v>#VALUE!</v>
      </c>
      <c r="AK11" t="e">
        <f t="shared" si="22"/>
        <v>#VALUE!</v>
      </c>
      <c r="AL11" t="e">
        <f t="shared" si="22"/>
        <v>#VALUE!</v>
      </c>
      <c r="AM11" t="e">
        <f t="shared" si="22"/>
        <v>#VALUE!</v>
      </c>
      <c r="AN11" t="e">
        <f t="shared" si="22"/>
        <v>#VALUE!</v>
      </c>
      <c r="AO11" t="e">
        <f t="shared" si="22"/>
        <v>#VALUE!</v>
      </c>
      <c r="AP11" t="e">
        <f t="shared" si="22"/>
        <v>#VALUE!</v>
      </c>
      <c r="AR11" t="e">
        <f t="shared" si="24"/>
        <v>#VALUE!</v>
      </c>
    </row>
    <row r="12" spans="1:106" x14ac:dyDescent="0.25">
      <c r="A12" s="11">
        <f t="shared" si="47"/>
        <v>6</v>
      </c>
      <c r="B12" s="21" t="e">
        <f t="shared" si="48"/>
        <v>#VALUE!</v>
      </c>
      <c r="C12" s="21" t="e">
        <f t="shared" si="49"/>
        <v>#VALUE!</v>
      </c>
      <c r="D12" s="21" t="e">
        <f t="shared" si="50"/>
        <v>#VALUE!</v>
      </c>
      <c r="E12" s="21" t="e">
        <f t="shared" si="51"/>
        <v>#VALUE!</v>
      </c>
      <c r="F12" s="21" t="e">
        <f t="shared" si="52"/>
        <v>#VALUE!</v>
      </c>
      <c r="G12" s="21" t="e">
        <f t="shared" si="53"/>
        <v>#VALUE!</v>
      </c>
      <c r="H12" s="21" t="e">
        <f t="shared" si="54"/>
        <v>#VALUE!</v>
      </c>
      <c r="I12" s="21" t="e">
        <f t="shared" si="55"/>
        <v>#VALUE!</v>
      </c>
      <c r="J12" s="21" t="e">
        <f t="shared" si="56"/>
        <v>#VALUE!</v>
      </c>
      <c r="K12" s="21" t="e">
        <f t="shared" si="57"/>
        <v>#VALUE!</v>
      </c>
      <c r="L12" s="21" t="e">
        <f t="shared" si="58"/>
        <v>#VALUE!</v>
      </c>
      <c r="M12" s="21" t="e">
        <f t="shared" si="59"/>
        <v>#VALUE!</v>
      </c>
      <c r="N12" s="21" t="e">
        <f t="shared" si="60"/>
        <v>#VALUE!</v>
      </c>
      <c r="O12" s="21" t="e">
        <f t="shared" si="61"/>
        <v>#VALUE!</v>
      </c>
      <c r="P12" s="21" t="e">
        <f t="shared" si="62"/>
        <v>#VALUE!</v>
      </c>
      <c r="Q12" s="21" t="e">
        <f t="shared" si="63"/>
        <v>#VALUE!</v>
      </c>
      <c r="T12" t="e">
        <f t="shared" si="41"/>
        <v>#VALUE!</v>
      </c>
      <c r="U12" t="e">
        <f t="shared" si="42"/>
        <v>#VALUE!</v>
      </c>
      <c r="V12" t="e">
        <f t="shared" si="43"/>
        <v>#VALUE!</v>
      </c>
      <c r="W12" t="str">
        <f t="shared" ca="1" si="44"/>
        <v/>
      </c>
      <c r="X12" t="str">
        <f t="shared" si="45"/>
        <v/>
      </c>
      <c r="Y12" s="18" t="str">
        <f t="array" ref="Y12">IFERROR(IF(INDEX($AA12:$AP12,1,MATCH(FALSE,$AA12:$AP12=$AA$2:$AP$2,0))=0,"divisor is larger","divisor is smaller"),"arrays are equal")</f>
        <v>arrays are equal</v>
      </c>
      <c r="AA12" t="e">
        <f t="shared" si="46"/>
        <v>#VALUE!</v>
      </c>
      <c r="AB12" t="e">
        <f t="shared" si="22"/>
        <v>#VALUE!</v>
      </c>
      <c r="AC12" t="e">
        <f t="shared" si="22"/>
        <v>#VALUE!</v>
      </c>
      <c r="AD12" t="e">
        <f t="shared" si="22"/>
        <v>#VALUE!</v>
      </c>
      <c r="AE12" t="e">
        <f t="shared" si="22"/>
        <v>#VALUE!</v>
      </c>
      <c r="AF12" t="e">
        <f t="shared" si="22"/>
        <v>#VALUE!</v>
      </c>
      <c r="AG12" t="e">
        <f t="shared" si="22"/>
        <v>#VALUE!</v>
      </c>
      <c r="AH12" t="e">
        <f t="shared" si="22"/>
        <v>#VALUE!</v>
      </c>
      <c r="AI12" t="e">
        <f t="shared" si="22"/>
        <v>#VALUE!</v>
      </c>
      <c r="AJ12" t="e">
        <f t="shared" si="22"/>
        <v>#VALUE!</v>
      </c>
      <c r="AK12" t="e">
        <f t="shared" si="22"/>
        <v>#VALUE!</v>
      </c>
      <c r="AL12" t="e">
        <f t="shared" si="22"/>
        <v>#VALUE!</v>
      </c>
      <c r="AM12" t="e">
        <f t="shared" si="22"/>
        <v>#VALUE!</v>
      </c>
      <c r="AN12" t="e">
        <f t="shared" si="22"/>
        <v>#VALUE!</v>
      </c>
      <c r="AO12" t="e">
        <f t="shared" si="22"/>
        <v>#VALUE!</v>
      </c>
      <c r="AP12" t="e">
        <f t="shared" si="22"/>
        <v>#VALUE!</v>
      </c>
      <c r="AR12" t="e">
        <f t="shared" si="24"/>
        <v>#VALUE!</v>
      </c>
    </row>
    <row r="13" spans="1:106" x14ac:dyDescent="0.25">
      <c r="A13" s="11">
        <f t="shared" si="47"/>
        <v>7</v>
      </c>
      <c r="B13" s="21" t="e">
        <f t="shared" si="48"/>
        <v>#VALUE!</v>
      </c>
      <c r="C13" s="21" t="e">
        <f t="shared" si="49"/>
        <v>#VALUE!</v>
      </c>
      <c r="D13" s="21" t="e">
        <f t="shared" si="50"/>
        <v>#VALUE!</v>
      </c>
      <c r="E13" s="21" t="e">
        <f t="shared" si="51"/>
        <v>#VALUE!</v>
      </c>
      <c r="F13" s="21" t="e">
        <f t="shared" si="52"/>
        <v>#VALUE!</v>
      </c>
      <c r="G13" s="21" t="e">
        <f t="shared" si="53"/>
        <v>#VALUE!</v>
      </c>
      <c r="H13" s="21" t="e">
        <f t="shared" si="54"/>
        <v>#VALUE!</v>
      </c>
      <c r="I13" s="21" t="e">
        <f t="shared" si="55"/>
        <v>#VALUE!</v>
      </c>
      <c r="J13" s="21" t="e">
        <f t="shared" si="56"/>
        <v>#VALUE!</v>
      </c>
      <c r="K13" s="21" t="e">
        <f t="shared" si="57"/>
        <v>#VALUE!</v>
      </c>
      <c r="L13" s="21" t="e">
        <f t="shared" si="58"/>
        <v>#VALUE!</v>
      </c>
      <c r="M13" s="21" t="e">
        <f t="shared" si="59"/>
        <v>#VALUE!</v>
      </c>
      <c r="N13" s="21" t="e">
        <f t="shared" si="60"/>
        <v>#VALUE!</v>
      </c>
      <c r="O13" s="21" t="e">
        <f t="shared" si="61"/>
        <v>#VALUE!</v>
      </c>
      <c r="P13" s="21" t="e">
        <f t="shared" si="62"/>
        <v>#VALUE!</v>
      </c>
      <c r="Q13" s="21" t="e">
        <f t="shared" si="63"/>
        <v>#VALUE!</v>
      </c>
      <c r="T13" t="e">
        <f t="shared" si="41"/>
        <v>#VALUE!</v>
      </c>
      <c r="U13" t="e">
        <f t="shared" si="42"/>
        <v>#VALUE!</v>
      </c>
      <c r="V13" t="e">
        <f t="shared" si="43"/>
        <v>#VALUE!</v>
      </c>
      <c r="W13" t="str">
        <f t="shared" ca="1" si="44"/>
        <v/>
      </c>
      <c r="X13" t="str">
        <f t="shared" si="45"/>
        <v/>
      </c>
      <c r="Y13" s="18" t="str">
        <f t="array" ref="Y13">IFERROR(IF(INDEX($AA13:$AP13,1,MATCH(FALSE,$AA13:$AP13=$AA$2:$AP$2,0))=0,"divisor is larger","divisor is smaller"),"arrays are equal")</f>
        <v>arrays are equal</v>
      </c>
      <c r="AA13" t="e">
        <f t="shared" si="46"/>
        <v>#VALUE!</v>
      </c>
      <c r="AB13" t="e">
        <f t="shared" si="22"/>
        <v>#VALUE!</v>
      </c>
      <c r="AC13" t="e">
        <f t="shared" si="22"/>
        <v>#VALUE!</v>
      </c>
      <c r="AD13" t="e">
        <f t="shared" si="22"/>
        <v>#VALUE!</v>
      </c>
      <c r="AE13" t="e">
        <f t="shared" si="22"/>
        <v>#VALUE!</v>
      </c>
      <c r="AF13" t="e">
        <f t="shared" si="22"/>
        <v>#VALUE!</v>
      </c>
      <c r="AG13" t="e">
        <f t="shared" si="22"/>
        <v>#VALUE!</v>
      </c>
      <c r="AH13" t="e">
        <f t="shared" si="22"/>
        <v>#VALUE!</v>
      </c>
      <c r="AI13" t="e">
        <f t="shared" si="22"/>
        <v>#VALUE!</v>
      </c>
      <c r="AJ13" t="e">
        <f t="shared" si="22"/>
        <v>#VALUE!</v>
      </c>
      <c r="AK13" t="e">
        <f t="shared" si="22"/>
        <v>#VALUE!</v>
      </c>
      <c r="AL13" t="e">
        <f t="shared" si="22"/>
        <v>#VALUE!</v>
      </c>
      <c r="AM13" t="e">
        <f t="shared" si="22"/>
        <v>#VALUE!</v>
      </c>
      <c r="AN13" t="e">
        <f t="shared" si="22"/>
        <v>#VALUE!</v>
      </c>
      <c r="AO13" t="e">
        <f t="shared" si="22"/>
        <v>#VALUE!</v>
      </c>
      <c r="AP13" t="e">
        <f t="shared" si="22"/>
        <v>#VALUE!</v>
      </c>
      <c r="AR13" t="e">
        <f t="shared" si="24"/>
        <v>#VALUE!</v>
      </c>
    </row>
    <row r="14" spans="1:106" x14ac:dyDescent="0.25">
      <c r="A14" s="11">
        <f t="shared" si="47"/>
        <v>8</v>
      </c>
      <c r="B14" s="21" t="e">
        <f t="shared" si="48"/>
        <v>#VALUE!</v>
      </c>
      <c r="C14" s="21" t="e">
        <f t="shared" si="49"/>
        <v>#VALUE!</v>
      </c>
      <c r="D14" s="21" t="e">
        <f t="shared" si="50"/>
        <v>#VALUE!</v>
      </c>
      <c r="E14" s="21" t="e">
        <f t="shared" si="51"/>
        <v>#VALUE!</v>
      </c>
      <c r="F14" s="21" t="e">
        <f t="shared" si="52"/>
        <v>#VALUE!</v>
      </c>
      <c r="G14" s="21" t="e">
        <f t="shared" si="53"/>
        <v>#VALUE!</v>
      </c>
      <c r="H14" s="21" t="e">
        <f t="shared" si="54"/>
        <v>#VALUE!</v>
      </c>
      <c r="I14" s="21" t="e">
        <f t="shared" si="55"/>
        <v>#VALUE!</v>
      </c>
      <c r="J14" s="21" t="e">
        <f t="shared" si="56"/>
        <v>#VALUE!</v>
      </c>
      <c r="K14" s="21" t="e">
        <f t="shared" si="57"/>
        <v>#VALUE!</v>
      </c>
      <c r="L14" s="21" t="e">
        <f t="shared" si="58"/>
        <v>#VALUE!</v>
      </c>
      <c r="M14" s="21" t="e">
        <f t="shared" si="59"/>
        <v>#VALUE!</v>
      </c>
      <c r="N14" s="21" t="e">
        <f t="shared" si="60"/>
        <v>#VALUE!</v>
      </c>
      <c r="O14" s="21" t="e">
        <f t="shared" si="61"/>
        <v>#VALUE!</v>
      </c>
      <c r="P14" s="21" t="e">
        <f t="shared" si="62"/>
        <v>#VALUE!</v>
      </c>
      <c r="Q14" s="21" t="e">
        <f t="shared" si="63"/>
        <v>#VALUE!</v>
      </c>
      <c r="T14" t="e">
        <f t="shared" si="41"/>
        <v>#VALUE!</v>
      </c>
      <c r="U14" t="e">
        <f t="shared" si="42"/>
        <v>#VALUE!</v>
      </c>
      <c r="V14" t="e">
        <f t="shared" si="43"/>
        <v>#VALUE!</v>
      </c>
      <c r="W14" t="str">
        <f t="shared" ca="1" si="44"/>
        <v/>
      </c>
      <c r="X14" t="str">
        <f t="shared" si="45"/>
        <v/>
      </c>
      <c r="Y14" s="18" t="str">
        <f t="array" ref="Y14">IFERROR(IF(INDEX($AA14:$AP14,1,MATCH(FALSE,$AA14:$AP14=$AA$2:$AP$2,0))=0,"divisor is larger","divisor is smaller"),"arrays are equal")</f>
        <v>arrays are equal</v>
      </c>
      <c r="AA14" t="e">
        <f t="shared" si="46"/>
        <v>#VALUE!</v>
      </c>
      <c r="AB14" t="e">
        <f t="shared" si="22"/>
        <v>#VALUE!</v>
      </c>
      <c r="AC14" t="e">
        <f t="shared" si="22"/>
        <v>#VALUE!</v>
      </c>
      <c r="AD14" t="e">
        <f t="shared" si="22"/>
        <v>#VALUE!</v>
      </c>
      <c r="AE14" t="e">
        <f t="shared" si="22"/>
        <v>#VALUE!</v>
      </c>
      <c r="AF14" t="e">
        <f t="shared" si="22"/>
        <v>#VALUE!</v>
      </c>
      <c r="AG14" t="e">
        <f t="shared" si="22"/>
        <v>#VALUE!</v>
      </c>
      <c r="AH14" t="e">
        <f t="shared" si="22"/>
        <v>#VALUE!</v>
      </c>
      <c r="AI14" t="e">
        <f t="shared" si="22"/>
        <v>#VALUE!</v>
      </c>
      <c r="AJ14" t="e">
        <f t="shared" si="22"/>
        <v>#VALUE!</v>
      </c>
      <c r="AK14" t="e">
        <f t="shared" si="22"/>
        <v>#VALUE!</v>
      </c>
      <c r="AL14" t="e">
        <f t="shared" si="22"/>
        <v>#VALUE!</v>
      </c>
      <c r="AM14" t="e">
        <f t="shared" si="22"/>
        <v>#VALUE!</v>
      </c>
      <c r="AN14" t="e">
        <f t="shared" si="22"/>
        <v>#VALUE!</v>
      </c>
      <c r="AO14" t="e">
        <f t="shared" si="22"/>
        <v>#VALUE!</v>
      </c>
      <c r="AP14" t="e">
        <f t="shared" si="22"/>
        <v>#VALUE!</v>
      </c>
      <c r="AR14" t="e">
        <f t="shared" si="24"/>
        <v>#VALUE!</v>
      </c>
    </row>
    <row r="15" spans="1:106" x14ac:dyDescent="0.25">
      <c r="A15" s="11">
        <f t="shared" si="47"/>
        <v>9</v>
      </c>
      <c r="B15" s="21" t="e">
        <f t="shared" si="48"/>
        <v>#VALUE!</v>
      </c>
      <c r="C15" s="21" t="e">
        <f t="shared" si="49"/>
        <v>#VALUE!</v>
      </c>
      <c r="D15" s="21" t="e">
        <f t="shared" si="50"/>
        <v>#VALUE!</v>
      </c>
      <c r="E15" s="21" t="e">
        <f t="shared" si="51"/>
        <v>#VALUE!</v>
      </c>
      <c r="F15" s="21" t="e">
        <f t="shared" si="52"/>
        <v>#VALUE!</v>
      </c>
      <c r="G15" s="21" t="e">
        <f t="shared" si="53"/>
        <v>#VALUE!</v>
      </c>
      <c r="H15" s="21" t="e">
        <f t="shared" si="54"/>
        <v>#VALUE!</v>
      </c>
      <c r="I15" s="21" t="e">
        <f t="shared" si="55"/>
        <v>#VALUE!</v>
      </c>
      <c r="J15" s="21" t="e">
        <f t="shared" si="56"/>
        <v>#VALUE!</v>
      </c>
      <c r="K15" s="21" t="e">
        <f t="shared" si="57"/>
        <v>#VALUE!</v>
      </c>
      <c r="L15" s="21" t="e">
        <f t="shared" si="58"/>
        <v>#VALUE!</v>
      </c>
      <c r="M15" s="21" t="e">
        <f t="shared" si="59"/>
        <v>#VALUE!</v>
      </c>
      <c r="N15" s="21" t="e">
        <f t="shared" si="60"/>
        <v>#VALUE!</v>
      </c>
      <c r="O15" s="21" t="e">
        <f t="shared" si="61"/>
        <v>#VALUE!</v>
      </c>
      <c r="P15" s="21" t="e">
        <f t="shared" si="62"/>
        <v>#VALUE!</v>
      </c>
      <c r="Q15" s="21" t="e">
        <f t="shared" si="63"/>
        <v>#VALUE!</v>
      </c>
      <c r="T15" t="e">
        <f t="shared" si="41"/>
        <v>#VALUE!</v>
      </c>
      <c r="U15" t="e">
        <f t="shared" si="42"/>
        <v>#VALUE!</v>
      </c>
      <c r="V15" t="e">
        <f t="shared" si="43"/>
        <v>#VALUE!</v>
      </c>
      <c r="W15" t="str">
        <f t="shared" ca="1" si="44"/>
        <v/>
      </c>
      <c r="X15" t="str">
        <f t="shared" si="45"/>
        <v/>
      </c>
      <c r="Y15" s="18" t="str">
        <f t="array" ref="Y15">IFERROR(IF(INDEX($AA15:$AP15,1,MATCH(FALSE,$AA15:$AP15=$AA$2:$AP$2,0))=0,"divisor is larger","divisor is smaller"),"arrays are equal")</f>
        <v>arrays are equal</v>
      </c>
      <c r="AA15" t="e">
        <f t="shared" si="46"/>
        <v>#VALUE!</v>
      </c>
      <c r="AB15" t="e">
        <f t="shared" si="22"/>
        <v>#VALUE!</v>
      </c>
      <c r="AC15" t="e">
        <f t="shared" si="22"/>
        <v>#VALUE!</v>
      </c>
      <c r="AD15" t="e">
        <f t="shared" si="22"/>
        <v>#VALUE!</v>
      </c>
      <c r="AE15" t="e">
        <f t="shared" si="22"/>
        <v>#VALUE!</v>
      </c>
      <c r="AF15" t="e">
        <f t="shared" si="22"/>
        <v>#VALUE!</v>
      </c>
      <c r="AG15" t="e">
        <f t="shared" si="22"/>
        <v>#VALUE!</v>
      </c>
      <c r="AH15" t="e">
        <f t="shared" si="22"/>
        <v>#VALUE!</v>
      </c>
      <c r="AI15" t="e">
        <f t="shared" si="22"/>
        <v>#VALUE!</v>
      </c>
      <c r="AJ15" t="e">
        <f t="shared" si="22"/>
        <v>#VALUE!</v>
      </c>
      <c r="AK15" t="e">
        <f t="shared" si="22"/>
        <v>#VALUE!</v>
      </c>
      <c r="AL15" t="e">
        <f t="shared" si="22"/>
        <v>#VALUE!</v>
      </c>
      <c r="AM15" t="e">
        <f t="shared" si="22"/>
        <v>#VALUE!</v>
      </c>
      <c r="AN15" t="e">
        <f t="shared" si="22"/>
        <v>#VALUE!</v>
      </c>
      <c r="AO15" t="e">
        <f t="shared" si="22"/>
        <v>#VALUE!</v>
      </c>
      <c r="AP15" t="e">
        <f t="shared" si="22"/>
        <v>#VALUE!</v>
      </c>
      <c r="AR15" t="e">
        <f>IF(Q15="","",IF(Q15&lt;&gt;"",IF(Q14&lt;&gt;"","","Remainder"),""))</f>
        <v>#VALUE!</v>
      </c>
      <c r="AS15" t="e">
        <f>_xlfn.CONCAT(AA15:AP15)</f>
        <v>#VALUE!</v>
      </c>
    </row>
    <row r="16" spans="1:106" x14ac:dyDescent="0.25">
      <c r="A16" s="11">
        <f t="shared" si="47"/>
        <v>10</v>
      </c>
      <c r="B16" s="21" t="e">
        <f t="shared" si="48"/>
        <v>#VALUE!</v>
      </c>
      <c r="C16" s="21" t="e">
        <f t="shared" si="49"/>
        <v>#VALUE!</v>
      </c>
      <c r="D16" s="21" t="e">
        <f t="shared" si="50"/>
        <v>#VALUE!</v>
      </c>
      <c r="E16" s="21" t="e">
        <f t="shared" si="51"/>
        <v>#VALUE!</v>
      </c>
      <c r="F16" s="21" t="e">
        <f t="shared" si="52"/>
        <v>#VALUE!</v>
      </c>
      <c r="G16" s="21" t="e">
        <f t="shared" si="53"/>
        <v>#VALUE!</v>
      </c>
      <c r="H16" s="21" t="e">
        <f t="shared" si="54"/>
        <v>#VALUE!</v>
      </c>
      <c r="I16" s="21" t="e">
        <f t="shared" si="55"/>
        <v>#VALUE!</v>
      </c>
      <c r="J16" s="21" t="e">
        <f t="shared" si="56"/>
        <v>#VALUE!</v>
      </c>
      <c r="K16" s="21" t="e">
        <f t="shared" si="57"/>
        <v>#VALUE!</v>
      </c>
      <c r="L16" s="21" t="e">
        <f t="shared" si="58"/>
        <v>#VALUE!</v>
      </c>
      <c r="M16" s="21" t="e">
        <f t="shared" si="59"/>
        <v>#VALUE!</v>
      </c>
      <c r="N16" s="21" t="e">
        <f t="shared" si="60"/>
        <v>#VALUE!</v>
      </c>
      <c r="O16" s="21" t="e">
        <f t="shared" si="61"/>
        <v>#VALUE!</v>
      </c>
      <c r="P16" s="21" t="e">
        <f t="shared" si="62"/>
        <v>#VALUE!</v>
      </c>
      <c r="Q16" s="21" t="e">
        <f t="shared" si="63"/>
        <v>#VALUE!</v>
      </c>
      <c r="T16" t="e">
        <f t="shared" si="41"/>
        <v>#VALUE!</v>
      </c>
      <c r="U16" t="e">
        <f t="shared" si="42"/>
        <v>#VALUE!</v>
      </c>
      <c r="V16" t="e">
        <f t="shared" si="43"/>
        <v>#VALUE!</v>
      </c>
      <c r="W16" t="str">
        <f t="shared" ca="1" si="44"/>
        <v/>
      </c>
      <c r="X16" t="str">
        <f t="shared" si="45"/>
        <v/>
      </c>
      <c r="Y16" s="18" t="str">
        <f t="array" ref="Y16">IFERROR(IF(INDEX($AA16:$AP16,1,MATCH(FALSE,$AA16:$AP16=$AA$2:$AP$2,0))=0,"divisor is larger","divisor is smaller"),"arrays are equal")</f>
        <v>arrays are equal</v>
      </c>
      <c r="AA16" t="e">
        <f t="shared" si="46"/>
        <v>#VALUE!</v>
      </c>
      <c r="AB16" t="e">
        <f t="shared" si="22"/>
        <v>#VALUE!</v>
      </c>
      <c r="AC16" t="e">
        <f t="shared" si="22"/>
        <v>#VALUE!</v>
      </c>
      <c r="AD16" t="e">
        <f t="shared" si="22"/>
        <v>#VALUE!</v>
      </c>
      <c r="AE16" t="e">
        <f t="shared" si="22"/>
        <v>#VALUE!</v>
      </c>
      <c r="AF16" t="e">
        <f t="shared" si="22"/>
        <v>#VALUE!</v>
      </c>
      <c r="AG16" t="e">
        <f t="shared" si="22"/>
        <v>#VALUE!</v>
      </c>
      <c r="AH16" t="e">
        <f t="shared" si="22"/>
        <v>#VALUE!</v>
      </c>
      <c r="AI16" t="e">
        <f t="shared" si="22"/>
        <v>#VALUE!</v>
      </c>
      <c r="AJ16" t="e">
        <f t="shared" si="22"/>
        <v>#VALUE!</v>
      </c>
      <c r="AK16" t="e">
        <f t="shared" si="22"/>
        <v>#VALUE!</v>
      </c>
      <c r="AL16" t="e">
        <f t="shared" si="22"/>
        <v>#VALUE!</v>
      </c>
      <c r="AM16" t="e">
        <f t="shared" si="22"/>
        <v>#VALUE!</v>
      </c>
      <c r="AN16" t="e">
        <f t="shared" si="22"/>
        <v>#VALUE!</v>
      </c>
      <c r="AO16" t="e">
        <f t="shared" si="22"/>
        <v>#VALUE!</v>
      </c>
      <c r="AP16" t="e">
        <f t="shared" si="22"/>
        <v>#VALUE!</v>
      </c>
      <c r="AR16" t="e">
        <f t="shared" ref="AR16:AR22" si="64">IF(Q16="","",IF(Q16&lt;&gt;"",IF(Q15&lt;&gt;"","","Remainder"),""))</f>
        <v>#VALUE!</v>
      </c>
      <c r="AS16" t="e">
        <f ca="1">SUMPRODUCT(--MID(AS15,LEN(AS15)+1-ROW(INDIRECT("1:"&amp;LEN(AS15))),1),(2^(ROW(INDIRECT("1:"&amp;LEN(AS15)))-1)))</f>
        <v>#VALUE!</v>
      </c>
    </row>
    <row r="17" spans="1:44" x14ac:dyDescent="0.25">
      <c r="A17" s="11">
        <f t="shared" si="47"/>
        <v>11</v>
      </c>
      <c r="B17" s="21" t="e">
        <f t="shared" si="48"/>
        <v>#VALUE!</v>
      </c>
      <c r="C17" s="21" t="e">
        <f t="shared" si="49"/>
        <v>#VALUE!</v>
      </c>
      <c r="D17" s="21" t="e">
        <f t="shared" si="50"/>
        <v>#VALUE!</v>
      </c>
      <c r="E17" s="21" t="e">
        <f t="shared" si="51"/>
        <v>#VALUE!</v>
      </c>
      <c r="F17" s="21" t="e">
        <f t="shared" si="52"/>
        <v>#VALUE!</v>
      </c>
      <c r="G17" s="21" t="e">
        <f t="shared" si="53"/>
        <v>#VALUE!</v>
      </c>
      <c r="H17" s="21" t="e">
        <f t="shared" si="54"/>
        <v>#VALUE!</v>
      </c>
      <c r="I17" s="21" t="e">
        <f t="shared" si="55"/>
        <v>#VALUE!</v>
      </c>
      <c r="J17" s="21" t="e">
        <f t="shared" si="56"/>
        <v>#VALUE!</v>
      </c>
      <c r="K17" s="21" t="e">
        <f t="shared" si="57"/>
        <v>#VALUE!</v>
      </c>
      <c r="L17" s="21" t="e">
        <f t="shared" si="58"/>
        <v>#VALUE!</v>
      </c>
      <c r="M17" s="21" t="e">
        <f t="shared" si="59"/>
        <v>#VALUE!</v>
      </c>
      <c r="N17" s="21" t="e">
        <f t="shared" si="60"/>
        <v>#VALUE!</v>
      </c>
      <c r="O17" s="21" t="e">
        <f t="shared" si="61"/>
        <v>#VALUE!</v>
      </c>
      <c r="P17" s="21" t="e">
        <f t="shared" si="62"/>
        <v>#VALUE!</v>
      </c>
      <c r="Q17" s="21" t="e">
        <f t="shared" si="63"/>
        <v>#VALUE!</v>
      </c>
      <c r="T17" t="e">
        <f t="shared" si="41"/>
        <v>#VALUE!</v>
      </c>
      <c r="U17" t="e">
        <f t="shared" si="42"/>
        <v>#VALUE!</v>
      </c>
      <c r="V17" t="e">
        <f t="shared" si="43"/>
        <v>#VALUE!</v>
      </c>
      <c r="W17" t="str">
        <f t="shared" ca="1" si="44"/>
        <v/>
      </c>
      <c r="X17" t="str">
        <f t="shared" si="45"/>
        <v/>
      </c>
      <c r="Y17" s="18" t="str">
        <f t="array" ref="Y17">IFERROR(IF(INDEX($AA17:$AP17,1,MATCH(FALSE,$AA17:$AP17=$AA$2:$AP$2,0))=0,"divisor is larger","divisor is smaller"),"arrays are equal")</f>
        <v>arrays are equal</v>
      </c>
      <c r="AA17" t="e">
        <f t="shared" si="46"/>
        <v>#VALUE!</v>
      </c>
      <c r="AB17" t="e">
        <f t="shared" si="22"/>
        <v>#VALUE!</v>
      </c>
      <c r="AC17" t="e">
        <f t="shared" si="22"/>
        <v>#VALUE!</v>
      </c>
      <c r="AD17" t="e">
        <f t="shared" si="22"/>
        <v>#VALUE!</v>
      </c>
      <c r="AE17" t="e">
        <f t="shared" si="22"/>
        <v>#VALUE!</v>
      </c>
      <c r="AF17" t="e">
        <f t="shared" si="22"/>
        <v>#VALUE!</v>
      </c>
      <c r="AG17" t="e">
        <f t="shared" si="22"/>
        <v>#VALUE!</v>
      </c>
      <c r="AH17" t="e">
        <f t="shared" si="22"/>
        <v>#VALUE!</v>
      </c>
      <c r="AI17" t="e">
        <f t="shared" si="22"/>
        <v>#VALUE!</v>
      </c>
      <c r="AJ17" t="e">
        <f t="shared" si="22"/>
        <v>#VALUE!</v>
      </c>
      <c r="AK17" t="e">
        <f t="shared" si="22"/>
        <v>#VALUE!</v>
      </c>
      <c r="AL17" t="e">
        <f t="shared" si="22"/>
        <v>#VALUE!</v>
      </c>
      <c r="AM17" t="e">
        <f t="shared" si="22"/>
        <v>#VALUE!</v>
      </c>
      <c r="AN17" t="e">
        <f t="shared" si="22"/>
        <v>#VALUE!</v>
      </c>
      <c r="AO17" t="e">
        <f t="shared" si="22"/>
        <v>#VALUE!</v>
      </c>
      <c r="AP17" t="e">
        <f t="shared" si="22"/>
        <v>#VALUE!</v>
      </c>
      <c r="AR17" t="e">
        <f t="shared" si="64"/>
        <v>#VALUE!</v>
      </c>
    </row>
    <row r="18" spans="1:44" x14ac:dyDescent="0.25">
      <c r="A18" s="11">
        <f t="shared" si="47"/>
        <v>12</v>
      </c>
      <c r="B18" s="21" t="e">
        <f t="shared" si="48"/>
        <v>#VALUE!</v>
      </c>
      <c r="C18" s="21" t="e">
        <f t="shared" si="49"/>
        <v>#VALUE!</v>
      </c>
      <c r="D18" s="21" t="e">
        <f t="shared" si="50"/>
        <v>#VALUE!</v>
      </c>
      <c r="E18" s="21" t="e">
        <f t="shared" si="51"/>
        <v>#VALUE!</v>
      </c>
      <c r="F18" s="21" t="e">
        <f t="shared" si="52"/>
        <v>#VALUE!</v>
      </c>
      <c r="G18" s="21" t="e">
        <f t="shared" si="53"/>
        <v>#VALUE!</v>
      </c>
      <c r="H18" s="21" t="e">
        <f t="shared" si="54"/>
        <v>#VALUE!</v>
      </c>
      <c r="I18" s="21" t="e">
        <f t="shared" si="55"/>
        <v>#VALUE!</v>
      </c>
      <c r="J18" s="21" t="e">
        <f t="shared" si="56"/>
        <v>#VALUE!</v>
      </c>
      <c r="K18" s="21" t="e">
        <f t="shared" si="57"/>
        <v>#VALUE!</v>
      </c>
      <c r="L18" s="21" t="e">
        <f t="shared" si="58"/>
        <v>#VALUE!</v>
      </c>
      <c r="M18" s="21" t="e">
        <f t="shared" si="59"/>
        <v>#VALUE!</v>
      </c>
      <c r="N18" s="21" t="e">
        <f t="shared" si="60"/>
        <v>#VALUE!</v>
      </c>
      <c r="O18" s="21" t="e">
        <f t="shared" si="61"/>
        <v>#VALUE!</v>
      </c>
      <c r="P18" s="21" t="e">
        <f t="shared" si="62"/>
        <v>#VALUE!</v>
      </c>
      <c r="Q18" s="21" t="e">
        <f t="shared" si="63"/>
        <v>#VALUE!</v>
      </c>
      <c r="T18" t="e">
        <f t="shared" si="41"/>
        <v>#VALUE!</v>
      </c>
      <c r="U18" t="e">
        <f t="shared" si="42"/>
        <v>#VALUE!</v>
      </c>
      <c r="V18" t="e">
        <f t="shared" si="43"/>
        <v>#VALUE!</v>
      </c>
      <c r="W18" t="str">
        <f t="shared" ca="1" si="44"/>
        <v/>
      </c>
      <c r="X18" t="str">
        <f t="shared" si="45"/>
        <v/>
      </c>
      <c r="Y18" s="18" t="str">
        <f t="array" ref="Y18">IFERROR(IF(INDEX($AA18:$AP18,1,MATCH(FALSE,$AA18:$AP18=$AA$2:$AP$2,0))=0,"divisor is larger","divisor is smaller"),"arrays are equal")</f>
        <v>arrays are equal</v>
      </c>
      <c r="AA18" t="e">
        <f t="shared" si="46"/>
        <v>#VALUE!</v>
      </c>
      <c r="AB18" t="e">
        <f t="shared" si="22"/>
        <v>#VALUE!</v>
      </c>
      <c r="AC18" t="e">
        <f t="shared" si="22"/>
        <v>#VALUE!</v>
      </c>
      <c r="AD18" t="e">
        <f t="shared" si="22"/>
        <v>#VALUE!</v>
      </c>
      <c r="AE18" t="e">
        <f t="shared" si="22"/>
        <v>#VALUE!</v>
      </c>
      <c r="AF18" t="e">
        <f t="shared" si="22"/>
        <v>#VALUE!</v>
      </c>
      <c r="AG18" t="e">
        <f t="shared" si="22"/>
        <v>#VALUE!</v>
      </c>
      <c r="AH18" t="e">
        <f t="shared" si="22"/>
        <v>#VALUE!</v>
      </c>
      <c r="AI18" t="e">
        <f t="shared" si="22"/>
        <v>#VALUE!</v>
      </c>
      <c r="AJ18" t="e">
        <f t="shared" si="22"/>
        <v>#VALUE!</v>
      </c>
      <c r="AK18" t="e">
        <f t="shared" si="22"/>
        <v>#VALUE!</v>
      </c>
      <c r="AL18" t="e">
        <f t="shared" si="22"/>
        <v>#VALUE!</v>
      </c>
      <c r="AM18" t="e">
        <f t="shared" si="22"/>
        <v>#VALUE!</v>
      </c>
      <c r="AN18" t="e">
        <f t="shared" si="22"/>
        <v>#VALUE!</v>
      </c>
      <c r="AO18" t="e">
        <f t="shared" si="22"/>
        <v>#VALUE!</v>
      </c>
      <c r="AP18" t="e">
        <f t="shared" si="22"/>
        <v>#VALUE!</v>
      </c>
      <c r="AR18" t="e">
        <f t="shared" si="64"/>
        <v>#VALUE!</v>
      </c>
    </row>
    <row r="19" spans="1:44" x14ac:dyDescent="0.25">
      <c r="A19" s="11">
        <f t="shared" si="47"/>
        <v>13</v>
      </c>
      <c r="B19" s="21" t="e">
        <f t="shared" si="48"/>
        <v>#VALUE!</v>
      </c>
      <c r="C19" s="21" t="e">
        <f t="shared" si="49"/>
        <v>#VALUE!</v>
      </c>
      <c r="D19" s="21" t="e">
        <f t="shared" si="50"/>
        <v>#VALUE!</v>
      </c>
      <c r="E19" s="21" t="e">
        <f t="shared" si="51"/>
        <v>#VALUE!</v>
      </c>
      <c r="F19" s="21" t="e">
        <f t="shared" si="52"/>
        <v>#VALUE!</v>
      </c>
      <c r="G19" s="21" t="e">
        <f t="shared" si="53"/>
        <v>#VALUE!</v>
      </c>
      <c r="H19" s="21" t="e">
        <f t="shared" si="54"/>
        <v>#VALUE!</v>
      </c>
      <c r="I19" s="21" t="e">
        <f t="shared" si="55"/>
        <v>#VALUE!</v>
      </c>
      <c r="J19" s="21" t="e">
        <f t="shared" si="56"/>
        <v>#VALUE!</v>
      </c>
      <c r="K19" s="21" t="e">
        <f t="shared" si="57"/>
        <v>#VALUE!</v>
      </c>
      <c r="L19" s="21" t="e">
        <f t="shared" si="58"/>
        <v>#VALUE!</v>
      </c>
      <c r="M19" s="21" t="e">
        <f t="shared" si="59"/>
        <v>#VALUE!</v>
      </c>
      <c r="N19" s="21" t="e">
        <f t="shared" si="60"/>
        <v>#VALUE!</v>
      </c>
      <c r="O19" s="21" t="e">
        <f t="shared" si="61"/>
        <v>#VALUE!</v>
      </c>
      <c r="P19" s="21" t="e">
        <f t="shared" si="62"/>
        <v>#VALUE!</v>
      </c>
      <c r="Q19" s="21" t="e">
        <f t="shared" si="63"/>
        <v>#VALUE!</v>
      </c>
      <c r="T19" t="e">
        <f t="shared" si="41"/>
        <v>#VALUE!</v>
      </c>
      <c r="U19" t="e">
        <f t="shared" si="42"/>
        <v>#VALUE!</v>
      </c>
      <c r="V19" t="e">
        <f t="shared" si="43"/>
        <v>#VALUE!</v>
      </c>
      <c r="W19" t="str">
        <f t="shared" ca="1" si="44"/>
        <v/>
      </c>
      <c r="X19" t="str">
        <f t="shared" si="45"/>
        <v/>
      </c>
      <c r="Y19" s="18" t="str">
        <f t="array" ref="Y19">IFERROR(IF(INDEX($AA19:$AP19,1,MATCH(FALSE,$AA19:$AP19=$AA$2:$AP$2,0))=0,"divisor is larger","divisor is smaller"),"arrays are equal")</f>
        <v>arrays are equal</v>
      </c>
      <c r="AA19" t="e">
        <f t="shared" si="46"/>
        <v>#VALUE!</v>
      </c>
      <c r="AB19" t="e">
        <f t="shared" si="22"/>
        <v>#VALUE!</v>
      </c>
      <c r="AC19" t="e">
        <f t="shared" si="22"/>
        <v>#VALUE!</v>
      </c>
      <c r="AD19" t="e">
        <f t="shared" si="22"/>
        <v>#VALUE!</v>
      </c>
      <c r="AE19" t="e">
        <f t="shared" si="22"/>
        <v>#VALUE!</v>
      </c>
      <c r="AF19" t="e">
        <f t="shared" si="22"/>
        <v>#VALUE!</v>
      </c>
      <c r="AG19" t="e">
        <f t="shared" si="22"/>
        <v>#VALUE!</v>
      </c>
      <c r="AH19" t="e">
        <f t="shared" si="22"/>
        <v>#VALUE!</v>
      </c>
      <c r="AI19" t="e">
        <f t="shared" si="22"/>
        <v>#VALUE!</v>
      </c>
      <c r="AJ19" t="e">
        <f t="shared" si="22"/>
        <v>#VALUE!</v>
      </c>
      <c r="AK19" t="e">
        <f t="shared" si="22"/>
        <v>#VALUE!</v>
      </c>
      <c r="AL19" t="e">
        <f t="shared" si="22"/>
        <v>#VALUE!</v>
      </c>
      <c r="AM19" t="e">
        <f t="shared" si="22"/>
        <v>#VALUE!</v>
      </c>
      <c r="AN19" t="e">
        <f t="shared" si="22"/>
        <v>#VALUE!</v>
      </c>
      <c r="AO19" t="e">
        <f t="shared" si="22"/>
        <v>#VALUE!</v>
      </c>
      <c r="AP19" t="e">
        <f t="shared" si="22"/>
        <v>#VALUE!</v>
      </c>
      <c r="AR19" t="e">
        <f t="shared" si="64"/>
        <v>#VALUE!</v>
      </c>
    </row>
    <row r="20" spans="1:44" x14ac:dyDescent="0.25">
      <c r="A20" s="11">
        <f t="shared" si="47"/>
        <v>14</v>
      </c>
      <c r="B20" s="21" t="e">
        <f t="shared" si="48"/>
        <v>#VALUE!</v>
      </c>
      <c r="C20" s="21" t="e">
        <f t="shared" si="49"/>
        <v>#VALUE!</v>
      </c>
      <c r="D20" s="21" t="e">
        <f t="shared" si="50"/>
        <v>#VALUE!</v>
      </c>
      <c r="E20" s="21" t="e">
        <f t="shared" si="51"/>
        <v>#VALUE!</v>
      </c>
      <c r="F20" s="21" t="e">
        <f t="shared" si="52"/>
        <v>#VALUE!</v>
      </c>
      <c r="G20" s="21" t="e">
        <f t="shared" si="53"/>
        <v>#VALUE!</v>
      </c>
      <c r="H20" s="21" t="e">
        <f t="shared" si="54"/>
        <v>#VALUE!</v>
      </c>
      <c r="I20" s="21" t="e">
        <f t="shared" si="55"/>
        <v>#VALUE!</v>
      </c>
      <c r="J20" s="21" t="e">
        <f t="shared" si="56"/>
        <v>#VALUE!</v>
      </c>
      <c r="K20" s="21" t="e">
        <f t="shared" si="57"/>
        <v>#VALUE!</v>
      </c>
      <c r="L20" s="21" t="e">
        <f t="shared" si="58"/>
        <v>#VALUE!</v>
      </c>
      <c r="M20" s="21" t="e">
        <f t="shared" si="59"/>
        <v>#VALUE!</v>
      </c>
      <c r="N20" s="21" t="e">
        <f t="shared" si="60"/>
        <v>#VALUE!</v>
      </c>
      <c r="O20" s="21" t="e">
        <f t="shared" si="61"/>
        <v>#VALUE!</v>
      </c>
      <c r="P20" s="21" t="e">
        <f t="shared" si="62"/>
        <v>#VALUE!</v>
      </c>
      <c r="Q20" s="21" t="e">
        <f t="shared" si="63"/>
        <v>#VALUE!</v>
      </c>
      <c r="T20" t="e">
        <f t="shared" si="41"/>
        <v>#VALUE!</v>
      </c>
      <c r="U20" t="e">
        <f t="shared" si="42"/>
        <v>#VALUE!</v>
      </c>
      <c r="V20" t="e">
        <f t="shared" si="43"/>
        <v>#VALUE!</v>
      </c>
      <c r="W20" t="str">
        <f t="shared" ca="1" si="44"/>
        <v/>
      </c>
      <c r="X20" t="str">
        <f t="shared" si="45"/>
        <v/>
      </c>
      <c r="Y20" s="18" t="str">
        <f t="array" ref="Y20">IFERROR(IF(INDEX($AA20:$AP20,1,MATCH(FALSE,$AA20:$AP20=$AA$2:$AP$2,0))=0,"divisor is larger","divisor is smaller"),"arrays are equal")</f>
        <v>arrays are equal</v>
      </c>
      <c r="AA20" t="e">
        <f t="shared" si="46"/>
        <v>#VALUE!</v>
      </c>
      <c r="AB20" t="e">
        <f t="shared" si="22"/>
        <v>#VALUE!</v>
      </c>
      <c r="AC20" t="e">
        <f t="shared" si="22"/>
        <v>#VALUE!</v>
      </c>
      <c r="AD20" t="e">
        <f t="shared" si="22"/>
        <v>#VALUE!</v>
      </c>
      <c r="AE20" t="e">
        <f t="shared" si="22"/>
        <v>#VALUE!</v>
      </c>
      <c r="AF20" t="e">
        <f t="shared" si="22"/>
        <v>#VALUE!</v>
      </c>
      <c r="AG20" t="e">
        <f t="shared" si="22"/>
        <v>#VALUE!</v>
      </c>
      <c r="AH20" t="e">
        <f t="shared" si="22"/>
        <v>#VALUE!</v>
      </c>
      <c r="AI20" t="e">
        <f t="shared" si="22"/>
        <v>#VALUE!</v>
      </c>
      <c r="AJ20" t="e">
        <f t="shared" si="22"/>
        <v>#VALUE!</v>
      </c>
      <c r="AK20" t="e">
        <f t="shared" si="22"/>
        <v>#VALUE!</v>
      </c>
      <c r="AL20" t="e">
        <f t="shared" si="22"/>
        <v>#VALUE!</v>
      </c>
      <c r="AM20" t="e">
        <f t="shared" si="22"/>
        <v>#VALUE!</v>
      </c>
      <c r="AN20" t="e">
        <f t="shared" si="22"/>
        <v>#VALUE!</v>
      </c>
      <c r="AO20" t="e">
        <f t="shared" si="22"/>
        <v>#VALUE!</v>
      </c>
      <c r="AP20" t="e">
        <f t="shared" si="22"/>
        <v>#VALUE!</v>
      </c>
      <c r="AR20" t="e">
        <f t="shared" si="64"/>
        <v>#VALUE!</v>
      </c>
    </row>
    <row r="21" spans="1:44" x14ac:dyDescent="0.25">
      <c r="A21" s="11">
        <f t="shared" si="47"/>
        <v>15</v>
      </c>
      <c r="B21" s="21" t="e">
        <f t="shared" si="48"/>
        <v>#VALUE!</v>
      </c>
      <c r="C21" s="21" t="e">
        <f t="shared" si="49"/>
        <v>#VALUE!</v>
      </c>
      <c r="D21" s="21" t="e">
        <f t="shared" si="50"/>
        <v>#VALUE!</v>
      </c>
      <c r="E21" s="21" t="e">
        <f t="shared" si="51"/>
        <v>#VALUE!</v>
      </c>
      <c r="F21" s="21" t="e">
        <f t="shared" si="52"/>
        <v>#VALUE!</v>
      </c>
      <c r="G21" s="21" t="e">
        <f t="shared" si="53"/>
        <v>#VALUE!</v>
      </c>
      <c r="H21" s="21" t="e">
        <f t="shared" si="54"/>
        <v>#VALUE!</v>
      </c>
      <c r="I21" s="21" t="e">
        <f t="shared" si="55"/>
        <v>#VALUE!</v>
      </c>
      <c r="J21" s="21" t="e">
        <f t="shared" si="56"/>
        <v>#VALUE!</v>
      </c>
      <c r="K21" s="21" t="e">
        <f t="shared" si="57"/>
        <v>#VALUE!</v>
      </c>
      <c r="L21" s="21" t="e">
        <f t="shared" si="58"/>
        <v>#VALUE!</v>
      </c>
      <c r="M21" s="21" t="e">
        <f t="shared" si="59"/>
        <v>#VALUE!</v>
      </c>
      <c r="N21" s="21" t="e">
        <f t="shared" si="60"/>
        <v>#VALUE!</v>
      </c>
      <c r="O21" s="21" t="e">
        <f t="shared" si="61"/>
        <v>#VALUE!</v>
      </c>
      <c r="P21" s="21" t="e">
        <f t="shared" si="62"/>
        <v>#VALUE!</v>
      </c>
      <c r="Q21" s="21" t="e">
        <f t="shared" si="63"/>
        <v>#VALUE!</v>
      </c>
      <c r="T21" t="e">
        <f t="shared" si="41"/>
        <v>#VALUE!</v>
      </c>
      <c r="U21" t="e">
        <f t="shared" si="42"/>
        <v>#VALUE!</v>
      </c>
      <c r="V21" t="e">
        <f t="shared" si="43"/>
        <v>#VALUE!</v>
      </c>
      <c r="W21" t="str">
        <f t="shared" ca="1" si="44"/>
        <v/>
      </c>
      <c r="X21" t="str">
        <f t="shared" si="45"/>
        <v/>
      </c>
      <c r="Y21" s="18" t="str">
        <f t="array" ref="Y21">IFERROR(IF(INDEX($AA21:$AP21,1,MATCH(FALSE,$AA21:$AP21=$AA$2:$AP$2,0))=0,"divisor is larger","divisor is smaller"),"arrays are equal")</f>
        <v>arrays are equal</v>
      </c>
      <c r="AA21" t="e">
        <f t="shared" si="46"/>
        <v>#VALUE!</v>
      </c>
      <c r="AB21" t="e">
        <f t="shared" si="22"/>
        <v>#VALUE!</v>
      </c>
      <c r="AC21" t="e">
        <f t="shared" si="22"/>
        <v>#VALUE!</v>
      </c>
      <c r="AD21" t="e">
        <f t="shared" si="22"/>
        <v>#VALUE!</v>
      </c>
      <c r="AE21" t="e">
        <f t="shared" si="22"/>
        <v>#VALUE!</v>
      </c>
      <c r="AF21" t="e">
        <f t="shared" si="22"/>
        <v>#VALUE!</v>
      </c>
      <c r="AG21" t="e">
        <f t="shared" si="22"/>
        <v>#VALUE!</v>
      </c>
      <c r="AH21" t="e">
        <f t="shared" si="22"/>
        <v>#VALUE!</v>
      </c>
      <c r="AI21" t="e">
        <f t="shared" si="22"/>
        <v>#VALUE!</v>
      </c>
      <c r="AJ21" t="e">
        <f t="shared" si="22"/>
        <v>#VALUE!</v>
      </c>
      <c r="AK21" t="e">
        <f t="shared" si="22"/>
        <v>#VALUE!</v>
      </c>
      <c r="AL21" t="e">
        <f t="shared" si="22"/>
        <v>#VALUE!</v>
      </c>
      <c r="AM21" t="e">
        <f t="shared" si="22"/>
        <v>#VALUE!</v>
      </c>
      <c r="AN21" t="e">
        <f t="shared" si="22"/>
        <v>#VALUE!</v>
      </c>
      <c r="AO21" t="e">
        <f t="shared" si="22"/>
        <v>#VALUE!</v>
      </c>
      <c r="AP21" t="e">
        <f t="shared" si="22"/>
        <v>#VALUE!</v>
      </c>
      <c r="AR21" t="e">
        <f t="shared" si="64"/>
        <v>#VALUE!</v>
      </c>
    </row>
    <row r="22" spans="1:44" x14ac:dyDescent="0.25">
      <c r="A22" s="11">
        <f t="shared" si="47"/>
        <v>16</v>
      </c>
      <c r="B22" s="21" t="e">
        <f t="shared" si="48"/>
        <v>#VALUE!</v>
      </c>
      <c r="C22" s="21" t="e">
        <f t="shared" si="49"/>
        <v>#VALUE!</v>
      </c>
      <c r="D22" s="21" t="e">
        <f t="shared" si="50"/>
        <v>#VALUE!</v>
      </c>
      <c r="E22" s="21" t="e">
        <f t="shared" si="51"/>
        <v>#VALUE!</v>
      </c>
      <c r="F22" s="21" t="e">
        <f t="shared" si="52"/>
        <v>#VALUE!</v>
      </c>
      <c r="G22" s="21" t="e">
        <f t="shared" si="53"/>
        <v>#VALUE!</v>
      </c>
      <c r="H22" s="21" t="e">
        <f t="shared" si="54"/>
        <v>#VALUE!</v>
      </c>
      <c r="I22" s="21" t="e">
        <f t="shared" si="55"/>
        <v>#VALUE!</v>
      </c>
      <c r="J22" s="21" t="e">
        <f t="shared" si="56"/>
        <v>#VALUE!</v>
      </c>
      <c r="K22" s="21" t="e">
        <f t="shared" si="57"/>
        <v>#VALUE!</v>
      </c>
      <c r="L22" s="21" t="e">
        <f t="shared" si="58"/>
        <v>#VALUE!</v>
      </c>
      <c r="M22" s="21" t="e">
        <f t="shared" si="59"/>
        <v>#VALUE!</v>
      </c>
      <c r="N22" s="21" t="e">
        <f t="shared" si="60"/>
        <v>#VALUE!</v>
      </c>
      <c r="O22" s="21" t="e">
        <f t="shared" si="61"/>
        <v>#VALUE!</v>
      </c>
      <c r="P22" s="21" t="e">
        <f t="shared" si="62"/>
        <v>#VALUE!</v>
      </c>
      <c r="Q22" s="21" t="e">
        <f t="shared" si="63"/>
        <v>#VALUE!</v>
      </c>
      <c r="T22" t="e">
        <f t="shared" si="41"/>
        <v>#VALUE!</v>
      </c>
      <c r="U22" t="e">
        <f t="shared" si="42"/>
        <v>#VALUE!</v>
      </c>
      <c r="V22" t="e">
        <f t="shared" si="43"/>
        <v>#VALUE!</v>
      </c>
      <c r="W22" t="str">
        <f t="shared" ca="1" si="44"/>
        <v/>
      </c>
      <c r="X22" t="str">
        <f t="shared" si="45"/>
        <v/>
      </c>
      <c r="Y22" s="18" t="str">
        <f t="array" ref="Y22">IFERROR(IF(INDEX($AA22:$AP22,1,MATCH(FALSE,$AA22:$AP22=$AA$2:$AP$2,0))=0,"divisor is larger","divisor is smaller"),"arrays are equal")</f>
        <v>arrays are equal</v>
      </c>
      <c r="AA22" t="e">
        <f t="shared" si="46"/>
        <v>#VALUE!</v>
      </c>
      <c r="AB22" t="e">
        <f t="shared" si="22"/>
        <v>#VALUE!</v>
      </c>
      <c r="AC22" t="e">
        <f t="shared" si="22"/>
        <v>#VALUE!</v>
      </c>
      <c r="AD22" t="e">
        <f t="shared" si="22"/>
        <v>#VALUE!</v>
      </c>
      <c r="AE22" t="e">
        <f t="shared" si="22"/>
        <v>#VALUE!</v>
      </c>
      <c r="AF22" t="e">
        <f t="shared" si="22"/>
        <v>#VALUE!</v>
      </c>
      <c r="AG22" t="e">
        <f t="shared" si="22"/>
        <v>#VALUE!</v>
      </c>
      <c r="AH22" t="e">
        <f t="shared" si="22"/>
        <v>#VALUE!</v>
      </c>
      <c r="AI22" t="e">
        <f t="shared" si="22"/>
        <v>#VALUE!</v>
      </c>
      <c r="AJ22" t="e">
        <f t="shared" si="22"/>
        <v>#VALUE!</v>
      </c>
      <c r="AK22" t="e">
        <f t="shared" si="22"/>
        <v>#VALUE!</v>
      </c>
      <c r="AL22" t="e">
        <f t="shared" si="22"/>
        <v>#VALUE!</v>
      </c>
      <c r="AM22" t="e">
        <f t="shared" si="22"/>
        <v>#VALUE!</v>
      </c>
      <c r="AN22" t="e">
        <f t="shared" si="22"/>
        <v>#VALUE!</v>
      </c>
      <c r="AO22" t="e">
        <f t="shared" si="22"/>
        <v>#VALUE!</v>
      </c>
      <c r="AP22" t="e">
        <f t="shared" si="22"/>
        <v>#VALUE!</v>
      </c>
      <c r="AR22" t="e">
        <f t="shared" si="64"/>
        <v>#VALUE!</v>
      </c>
    </row>
    <row r="24" spans="1:44" x14ac:dyDescent="0.25">
      <c r="C24">
        <v>1</v>
      </c>
      <c r="D24">
        <v>1</v>
      </c>
      <c r="E24">
        <v>1</v>
      </c>
      <c r="F24">
        <v>1</v>
      </c>
      <c r="G24">
        <v>0</v>
      </c>
      <c r="H24">
        <v>0</v>
      </c>
      <c r="I24">
        <v>1</v>
      </c>
      <c r="J24">
        <v>0</v>
      </c>
      <c r="K24">
        <v>1</v>
      </c>
      <c r="L24">
        <v>1</v>
      </c>
      <c r="M24">
        <v>1</v>
      </c>
      <c r="N24">
        <v>0</v>
      </c>
      <c r="O24">
        <v>1</v>
      </c>
      <c r="U24">
        <f ca="1">SUMPRODUCT(--MID(V24,LEN(V24)+1-ROW(INDIRECT("1:"&amp;LEN(V24))),1),(2^(ROW(INDIRECT("1:"&amp;LEN(V24)))-1)))</f>
        <v>7773</v>
      </c>
      <c r="V24" t="s">
        <v>114</v>
      </c>
    </row>
    <row r="25" spans="1:44" x14ac:dyDescent="0.25">
      <c r="C25">
        <v>1</v>
      </c>
      <c r="D25">
        <v>1</v>
      </c>
      <c r="E25">
        <v>1</v>
      </c>
      <c r="F25">
        <v>0</v>
      </c>
      <c r="G25">
        <v>1</v>
      </c>
      <c r="H25">
        <v>0</v>
      </c>
      <c r="I25">
        <v>1</v>
      </c>
      <c r="J25">
        <v>1</v>
      </c>
      <c r="K25">
        <v>0</v>
      </c>
      <c r="L25">
        <v>1</v>
      </c>
      <c r="M25">
        <v>0</v>
      </c>
      <c r="N25">
        <v>0</v>
      </c>
      <c r="O25">
        <v>0</v>
      </c>
    </row>
    <row r="26" spans="1:44" x14ac:dyDescent="0.25">
      <c r="A26" s="2" t="s">
        <v>103</v>
      </c>
      <c r="O26" t="s">
        <v>104</v>
      </c>
    </row>
    <row r="27" spans="1:44" x14ac:dyDescent="0.25">
      <c r="A27" s="2" t="s">
        <v>105</v>
      </c>
    </row>
    <row r="28" spans="1:44" x14ac:dyDescent="0.25">
      <c r="A28" s="2" t="s">
        <v>106</v>
      </c>
    </row>
    <row r="29" spans="1:44" x14ac:dyDescent="0.25">
      <c r="B29" t="s">
        <v>107</v>
      </c>
      <c r="Z29">
        <f ca="1">SUMPRODUCT(--MID(AA29,LEN(AA29)+1-ROW(INDIRECT("1:"&amp;LEN(AA29))),1),(2^(ROW(INDIRECT("1:"&amp;LEN(AA29)))-1)))</f>
        <v>30356</v>
      </c>
      <c r="AA29" t="str">
        <f>_xlfn.CONCAT(B7:Q7)</f>
        <v>111011010010100</v>
      </c>
      <c r="AD29" t="s">
        <v>72</v>
      </c>
      <c r="AE29">
        <f ca="1">SUMPRODUCT(--MID(AD29,LEN(AD29)+1-ROW(INDIRECT("1:"&amp;LEN(AD29))),1),(2^(ROW(INDIRECT("1:"&amp;LEN(AD29)))-1)))</f>
        <v>13242</v>
      </c>
      <c r="AL29">
        <v>1</v>
      </c>
      <c r="AM29">
        <f>AL29+1</f>
        <v>2</v>
      </c>
      <c r="AN29">
        <f t="shared" ref="AN29:AQ29" si="65">AM29+1</f>
        <v>3</v>
      </c>
      <c r="AO29">
        <f t="shared" si="65"/>
        <v>4</v>
      </c>
      <c r="AP29">
        <f t="shared" si="65"/>
        <v>5</v>
      </c>
      <c r="AQ29">
        <f t="shared" si="65"/>
        <v>6</v>
      </c>
    </row>
    <row r="30" spans="1:44" x14ac:dyDescent="0.25">
      <c r="Z30" t="b">
        <f ca="1">Z29=AU2</f>
        <v>0</v>
      </c>
      <c r="AJ30" s="1" t="s">
        <v>3</v>
      </c>
      <c r="AK30">
        <f ca="1">BIN2DEC(_xlfn.CONCAT(AL30:AQ30))</f>
        <v>1</v>
      </c>
      <c r="AL30">
        <f ca="1">ROUND(RAND(),0)</f>
        <v>0</v>
      </c>
      <c r="AM30">
        <f t="shared" ref="AM30:AQ31" ca="1" si="66">ROUND(RAND(),0)</f>
        <v>0</v>
      </c>
      <c r="AN30">
        <f t="shared" ca="1" si="66"/>
        <v>0</v>
      </c>
      <c r="AO30">
        <f t="shared" ca="1" si="66"/>
        <v>0</v>
      </c>
      <c r="AP30">
        <f t="shared" ca="1" si="66"/>
        <v>0</v>
      </c>
      <c r="AQ30">
        <f t="shared" ca="1" si="66"/>
        <v>1</v>
      </c>
    </row>
    <row r="31" spans="1:44" x14ac:dyDescent="0.25">
      <c r="A31" t="str">
        <f>_xlfn.CONCAT(B31:N31)</f>
        <v>1101101001010</v>
      </c>
      <c r="B31">
        <v>1</v>
      </c>
      <c r="C31">
        <v>1</v>
      </c>
      <c r="D31">
        <v>0</v>
      </c>
      <c r="E31">
        <v>1</v>
      </c>
      <c r="F31">
        <v>1</v>
      </c>
      <c r="G31">
        <v>0</v>
      </c>
      <c r="H31">
        <v>1</v>
      </c>
      <c r="I31">
        <v>0</v>
      </c>
      <c r="J31">
        <v>0</v>
      </c>
      <c r="K31">
        <v>1</v>
      </c>
      <c r="L31">
        <v>0</v>
      </c>
      <c r="M31">
        <v>1</v>
      </c>
      <c r="N31">
        <v>0</v>
      </c>
      <c r="AJ31" s="1" t="s">
        <v>4</v>
      </c>
      <c r="AK31">
        <f ca="1">BIN2DEC(_xlfn.CONCAT(AL31:AQ31))</f>
        <v>48</v>
      </c>
      <c r="AL31">
        <f t="shared" ref="AL31" ca="1" si="67">ROUND(RAND(),0)</f>
        <v>1</v>
      </c>
      <c r="AM31">
        <f t="shared" ca="1" si="66"/>
        <v>1</v>
      </c>
      <c r="AN31">
        <f t="shared" ca="1" si="66"/>
        <v>0</v>
      </c>
      <c r="AO31">
        <f t="shared" ca="1" si="66"/>
        <v>0</v>
      </c>
      <c r="AP31">
        <f t="shared" ca="1" si="66"/>
        <v>0</v>
      </c>
      <c r="AQ31">
        <f t="shared" ca="1" si="66"/>
        <v>0</v>
      </c>
    </row>
    <row r="32" spans="1:44" x14ac:dyDescent="0.25">
      <c r="A32" t="str">
        <f>_xlfn.CONCAT(B32:N32)</f>
        <v>1110101101000</v>
      </c>
      <c r="B32">
        <v>1</v>
      </c>
      <c r="C32">
        <v>1</v>
      </c>
      <c r="D32">
        <v>1</v>
      </c>
      <c r="E32">
        <v>0</v>
      </c>
      <c r="F32">
        <v>1</v>
      </c>
      <c r="G32">
        <v>0</v>
      </c>
      <c r="H32">
        <v>1</v>
      </c>
      <c r="I32">
        <v>1</v>
      </c>
      <c r="J32">
        <v>0</v>
      </c>
      <c r="K32">
        <v>1</v>
      </c>
      <c r="L32">
        <v>0</v>
      </c>
      <c r="M32">
        <v>0</v>
      </c>
      <c r="N32">
        <v>0</v>
      </c>
      <c r="AJ32" s="1"/>
    </row>
    <row r="33" spans="1:44" x14ac:dyDescent="0.25">
      <c r="AJ33" s="1"/>
    </row>
    <row r="34" spans="1:44" x14ac:dyDescent="0.25">
      <c r="A34" s="2" t="s">
        <v>108</v>
      </c>
      <c r="B34" t="s">
        <v>109</v>
      </c>
      <c r="AJ34" s="1" t="s">
        <v>3</v>
      </c>
      <c r="AK34">
        <v>53</v>
      </c>
      <c r="AL34">
        <v>1</v>
      </c>
      <c r="AM34">
        <v>1</v>
      </c>
      <c r="AN34">
        <v>0</v>
      </c>
      <c r="AO34">
        <v>1</v>
      </c>
      <c r="AP34">
        <v>0</v>
      </c>
      <c r="AQ34">
        <v>1</v>
      </c>
    </row>
    <row r="35" spans="1:44" x14ac:dyDescent="0.25">
      <c r="A35" t="str">
        <f>_xlfn.CONCAT(B35:N35)</f>
        <v>1110110000001</v>
      </c>
      <c r="B35">
        <v>1</v>
      </c>
      <c r="C35">
        <v>1</v>
      </c>
      <c r="D35">
        <v>1</v>
      </c>
      <c r="E35">
        <v>0</v>
      </c>
      <c r="F35">
        <v>1</v>
      </c>
      <c r="G35">
        <v>1</v>
      </c>
      <c r="H35">
        <v>0</v>
      </c>
      <c r="I35">
        <v>0</v>
      </c>
      <c r="J35">
        <v>0</v>
      </c>
      <c r="K35">
        <v>0</v>
      </c>
      <c r="L35">
        <v>0</v>
      </c>
      <c r="M35">
        <v>0</v>
      </c>
      <c r="N35">
        <v>1</v>
      </c>
      <c r="AJ35" s="1" t="s">
        <v>4</v>
      </c>
      <c r="AK35">
        <v>24</v>
      </c>
      <c r="AL35">
        <v>0</v>
      </c>
      <c r="AM35">
        <v>1</v>
      </c>
      <c r="AN35">
        <v>1</v>
      </c>
      <c r="AO35">
        <v>0</v>
      </c>
      <c r="AP35">
        <v>0</v>
      </c>
      <c r="AQ35">
        <v>0</v>
      </c>
    </row>
    <row r="36" spans="1:44" x14ac:dyDescent="0.25">
      <c r="AJ36" s="4"/>
      <c r="AL36">
        <f t="shared" ref="AL36:AO36" si="68">_xlfn.BITXOR(AL35,1)</f>
        <v>1</v>
      </c>
      <c r="AM36">
        <f t="shared" si="68"/>
        <v>0</v>
      </c>
      <c r="AN36">
        <f t="shared" si="68"/>
        <v>0</v>
      </c>
      <c r="AO36">
        <f t="shared" si="68"/>
        <v>1</v>
      </c>
      <c r="AP36">
        <f>_xlfn.BITXOR(AP35,1)</f>
        <v>1</v>
      </c>
      <c r="AQ36">
        <f>_xlfn.BITXOR(AQ35,1)</f>
        <v>1</v>
      </c>
    </row>
    <row r="37" spans="1:44" x14ac:dyDescent="0.25">
      <c r="AJ37" s="1"/>
      <c r="AL37">
        <v>0</v>
      </c>
      <c r="AM37">
        <v>0</v>
      </c>
      <c r="AN37">
        <v>0</v>
      </c>
      <c r="AO37">
        <v>0</v>
      </c>
      <c r="AP37">
        <v>0</v>
      </c>
      <c r="AQ37">
        <v>1</v>
      </c>
    </row>
    <row r="38" spans="1:44" x14ac:dyDescent="0.25">
      <c r="AJ38" s="4" t="s">
        <v>52</v>
      </c>
      <c r="AL38">
        <f t="shared" ref="AL38:AO38" si="69">MOD(_xlfn.BITXOR(AL36,AL37)+IF(OR(AND(AM36=1,AM37=1),AND(SUM(AM36,AM37)=1,AM38=0)),1,0),2)</f>
        <v>1</v>
      </c>
      <c r="AM38">
        <f t="shared" si="69"/>
        <v>0</v>
      </c>
      <c r="AN38">
        <f t="shared" si="69"/>
        <v>1</v>
      </c>
      <c r="AO38">
        <f t="shared" si="69"/>
        <v>0</v>
      </c>
      <c r="AP38">
        <f>MOD(_xlfn.BITXOR(AP36,AP37)+IF(OR(AND(AQ36=1,AQ37=1),AND(SUM(AQ36,AQ37)=1,AQ38=0)),1,0),2)</f>
        <v>0</v>
      </c>
      <c r="AQ38">
        <f>MOD(AQ36+AQ37,2)</f>
        <v>0</v>
      </c>
    </row>
    <row r="39" spans="1:44" x14ac:dyDescent="0.25">
      <c r="AJ39" s="4" t="s">
        <v>53</v>
      </c>
      <c r="AK39">
        <f>BIN2DEC(_xlfn.CONCAT(AL39:AQ39))</f>
        <v>29</v>
      </c>
      <c r="AL39">
        <f t="shared" ref="AL39:AP39" si="70">MOD(AL34+AL38,2)</f>
        <v>0</v>
      </c>
      <c r="AM39">
        <f t="shared" si="70"/>
        <v>1</v>
      </c>
      <c r="AN39">
        <f t="shared" si="70"/>
        <v>1</v>
      </c>
      <c r="AO39">
        <f t="shared" si="70"/>
        <v>1</v>
      </c>
      <c r="AP39">
        <f t="shared" si="70"/>
        <v>0</v>
      </c>
      <c r="AQ39">
        <f>MOD(AQ34+AQ38,2)</f>
        <v>1</v>
      </c>
      <c r="AR39" t="s">
        <v>78</v>
      </c>
    </row>
    <row r="40" spans="1:44" x14ac:dyDescent="0.25">
      <c r="AK40">
        <f>AK34-AK35</f>
        <v>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38087-C077-4D68-913C-8CC2422A9221}">
  <dimension ref="A1:BC30"/>
  <sheetViews>
    <sheetView workbookViewId="0">
      <selection activeCell="C14" sqref="C14"/>
    </sheetView>
  </sheetViews>
  <sheetFormatPr defaultRowHeight="15" x14ac:dyDescent="0.25"/>
  <cols>
    <col min="1" max="1" width="52.28515625" bestFit="1" customWidth="1"/>
    <col min="2" max="17" width="3.28515625" customWidth="1"/>
    <col min="18" max="18" width="6" bestFit="1" customWidth="1"/>
    <col min="19" max="22" width="4.7109375" customWidth="1"/>
    <col min="23" max="23" width="8" bestFit="1" customWidth="1"/>
    <col min="24" max="24" width="4.7109375" customWidth="1"/>
    <col min="25" max="25" width="16.28515625" bestFit="1" customWidth="1"/>
    <col min="26" max="26" width="6" bestFit="1" customWidth="1"/>
    <col min="27" max="27" width="6.140625" bestFit="1" customWidth="1"/>
    <col min="28" max="29" width="4.7109375" customWidth="1"/>
    <col min="30" max="30" width="7" bestFit="1" customWidth="1"/>
    <col min="31" max="31" width="6" bestFit="1" customWidth="1"/>
    <col min="32" max="258" width="4.7109375" customWidth="1"/>
  </cols>
  <sheetData>
    <row r="1" spans="1:55" x14ac:dyDescent="0.25">
      <c r="A1" t="s">
        <v>54</v>
      </c>
      <c r="B1" s="2" t="s">
        <v>63</v>
      </c>
      <c r="G1" t="s">
        <v>91</v>
      </c>
      <c r="J1" t="s">
        <v>63</v>
      </c>
      <c r="K1" t="s">
        <v>63</v>
      </c>
      <c r="T1">
        <f>LEN(B1)</f>
        <v>16</v>
      </c>
      <c r="U1">
        <f>FIND(1,B1,1)</f>
        <v>1</v>
      </c>
      <c r="AA1">
        <f ca="1">SUMPRODUCT(--MID(B1,LEN(B1)+1-ROW(INDIRECT("1:"&amp;LEN(B1))),1),(2^(ROW(INDIRECT("1:"&amp;LEN(B1)))-1)))</f>
        <v>56892</v>
      </c>
      <c r="AN1">
        <f t="shared" ref="AN1:BC2" ca="1" si="0">ROUND(RAND(),0)</f>
        <v>1</v>
      </c>
      <c r="AO1">
        <f t="shared" ca="1" si="0"/>
        <v>0</v>
      </c>
      <c r="AP1">
        <f t="shared" ca="1" si="0"/>
        <v>0</v>
      </c>
      <c r="AQ1">
        <f t="shared" ca="1" si="0"/>
        <v>0</v>
      </c>
      <c r="AR1">
        <f t="shared" ca="1" si="0"/>
        <v>1</v>
      </c>
      <c r="AS1">
        <f t="shared" ca="1" si="0"/>
        <v>0</v>
      </c>
      <c r="AT1">
        <f t="shared" ca="1" si="0"/>
        <v>0</v>
      </c>
      <c r="AU1">
        <f t="shared" ca="1" si="0"/>
        <v>1</v>
      </c>
      <c r="AV1">
        <f t="shared" ca="1" si="0"/>
        <v>0</v>
      </c>
      <c r="AW1">
        <f t="shared" ca="1" si="0"/>
        <v>1</v>
      </c>
      <c r="AX1">
        <f t="shared" ca="1" si="0"/>
        <v>1</v>
      </c>
      <c r="AY1">
        <f t="shared" ca="1" si="0"/>
        <v>0</v>
      </c>
      <c r="AZ1">
        <f t="shared" ca="1" si="0"/>
        <v>1</v>
      </c>
      <c r="BA1">
        <f t="shared" ca="1" si="0"/>
        <v>0</v>
      </c>
      <c r="BB1">
        <f t="shared" ca="1" si="0"/>
        <v>0</v>
      </c>
      <c r="BC1">
        <f t="shared" ca="1" si="0"/>
        <v>1</v>
      </c>
    </row>
    <row r="2" spans="1:55" x14ac:dyDescent="0.25">
      <c r="A2" t="s">
        <v>55</v>
      </c>
      <c r="B2" s="2" t="s">
        <v>84</v>
      </c>
      <c r="G2" t="s">
        <v>88</v>
      </c>
      <c r="J2" t="s">
        <v>51</v>
      </c>
      <c r="K2" t="s">
        <v>84</v>
      </c>
      <c r="T2">
        <f>LEN(B2)</f>
        <v>16</v>
      </c>
      <c r="U2">
        <f>FIND(1,B2,1)</f>
        <v>3</v>
      </c>
      <c r="AA2">
        <f ca="1">SUMPRODUCT(--MID(B2,LEN(B2)+1-ROW(INDIRECT("1:"&amp;LEN(B2))),1),(2^(ROW(INDIRECT("1:"&amp;LEN(B2)))-1)))</f>
        <v>11334</v>
      </c>
      <c r="AC2">
        <f ca="1">QUOTIENT(AA1,AA2)</f>
        <v>5</v>
      </c>
      <c r="AD2">
        <f ca="1">AA1-AC2*AA2</f>
        <v>222</v>
      </c>
      <c r="AE2" s="8" t="str">
        <f ca="1">DEC2BIN(MOD(QUOTIENT(AD2,256^3),256),8)&amp;DEC2BIN(MOD(QUOTIENT(AD2,256^2),256),8)&amp;DEC2BIN(MOD(QUOTIENT(AD2,256^1),256),8)&amp;DEC2BIN(MOD(QUOTIENT(AD2,256^0),256),8)</f>
        <v>00000000000000000000000011011110</v>
      </c>
      <c r="AN2">
        <f t="shared" ca="1" si="0"/>
        <v>0</v>
      </c>
      <c r="AO2">
        <f t="shared" ca="1" si="0"/>
        <v>1</v>
      </c>
      <c r="AP2">
        <f t="shared" ca="1" si="0"/>
        <v>0</v>
      </c>
      <c r="AQ2">
        <f t="shared" ca="1" si="0"/>
        <v>0</v>
      </c>
      <c r="AR2">
        <f t="shared" ca="1" si="0"/>
        <v>1</v>
      </c>
      <c r="AS2">
        <f t="shared" ca="1" si="0"/>
        <v>1</v>
      </c>
      <c r="AT2">
        <f t="shared" ca="1" si="0"/>
        <v>1</v>
      </c>
      <c r="AU2">
        <f t="shared" ca="1" si="0"/>
        <v>0</v>
      </c>
      <c r="AV2">
        <f t="shared" ca="1" si="0"/>
        <v>0</v>
      </c>
      <c r="AW2">
        <f t="shared" ca="1" si="0"/>
        <v>1</v>
      </c>
      <c r="AX2">
        <f t="shared" ca="1" si="0"/>
        <v>1</v>
      </c>
      <c r="AY2">
        <f t="shared" ca="1" si="0"/>
        <v>0</v>
      </c>
      <c r="AZ2">
        <f t="shared" ca="1" si="0"/>
        <v>0</v>
      </c>
      <c r="BA2">
        <f t="shared" ca="1" si="0"/>
        <v>0</v>
      </c>
      <c r="BB2">
        <f t="shared" ca="1" si="0"/>
        <v>1</v>
      </c>
      <c r="BC2">
        <f t="shared" ca="1" si="0"/>
        <v>1</v>
      </c>
    </row>
    <row r="3" spans="1:55" x14ac:dyDescent="0.25">
      <c r="A3" t="s">
        <v>77</v>
      </c>
      <c r="B3" s="9">
        <v>1</v>
      </c>
      <c r="C3" s="9">
        <f>B3+1</f>
        <v>2</v>
      </c>
      <c r="D3" s="9">
        <f t="shared" ref="D3:Q3" si="1">C3+1</f>
        <v>3</v>
      </c>
      <c r="E3" s="9">
        <f t="shared" si="1"/>
        <v>4</v>
      </c>
      <c r="F3" s="9">
        <f t="shared" si="1"/>
        <v>5</v>
      </c>
      <c r="G3" s="9">
        <f t="shared" si="1"/>
        <v>6</v>
      </c>
      <c r="H3" s="9">
        <f t="shared" si="1"/>
        <v>7</v>
      </c>
      <c r="I3" s="9">
        <f t="shared" si="1"/>
        <v>8</v>
      </c>
      <c r="J3" s="9">
        <f t="shared" si="1"/>
        <v>9</v>
      </c>
      <c r="K3" s="9">
        <f t="shared" si="1"/>
        <v>10</v>
      </c>
      <c r="L3" s="9">
        <f t="shared" si="1"/>
        <v>11</v>
      </c>
      <c r="M3" s="9">
        <f t="shared" si="1"/>
        <v>12</v>
      </c>
      <c r="N3" s="9">
        <f t="shared" si="1"/>
        <v>13</v>
      </c>
      <c r="O3" s="9">
        <f t="shared" si="1"/>
        <v>14</v>
      </c>
      <c r="P3" s="9">
        <f t="shared" si="1"/>
        <v>15</v>
      </c>
      <c r="Q3" s="9">
        <f t="shared" si="1"/>
        <v>16</v>
      </c>
      <c r="R3" s="9"/>
      <c r="T3" s="9" t="s">
        <v>59</v>
      </c>
      <c r="U3" s="9" t="s">
        <v>66</v>
      </c>
      <c r="V3" s="9"/>
    </row>
    <row r="4" spans="1:55" x14ac:dyDescent="0.25">
      <c r="A4" s="2" t="s">
        <v>54</v>
      </c>
      <c r="B4">
        <f t="shared" ref="B4:Q4" si="2">VALUE(MID($B$1,B$3,1))</f>
        <v>1</v>
      </c>
      <c r="C4">
        <f t="shared" si="2"/>
        <v>1</v>
      </c>
      <c r="D4">
        <f t="shared" si="2"/>
        <v>0</v>
      </c>
      <c r="E4">
        <f t="shared" si="2"/>
        <v>1</v>
      </c>
      <c r="F4">
        <f t="shared" si="2"/>
        <v>1</v>
      </c>
      <c r="G4">
        <f t="shared" si="2"/>
        <v>1</v>
      </c>
      <c r="H4">
        <f t="shared" si="2"/>
        <v>1</v>
      </c>
      <c r="I4">
        <f t="shared" si="2"/>
        <v>0</v>
      </c>
      <c r="J4">
        <f t="shared" si="2"/>
        <v>0</v>
      </c>
      <c r="K4">
        <f t="shared" si="2"/>
        <v>0</v>
      </c>
      <c r="L4">
        <f t="shared" si="2"/>
        <v>1</v>
      </c>
      <c r="M4">
        <f t="shared" si="2"/>
        <v>1</v>
      </c>
      <c r="N4">
        <f t="shared" si="2"/>
        <v>1</v>
      </c>
      <c r="O4">
        <f t="shared" si="2"/>
        <v>1</v>
      </c>
      <c r="P4">
        <f t="shared" si="2"/>
        <v>0</v>
      </c>
      <c r="Q4">
        <f t="shared" si="2"/>
        <v>0</v>
      </c>
      <c r="T4">
        <f>LEN(_xlfn.CONCAT(B4:Q4))</f>
        <v>16</v>
      </c>
      <c r="U4">
        <f>FIND(1,_xlfn.CONCAT(B4:Q4),1)</f>
        <v>1</v>
      </c>
      <c r="W4" s="12" t="s">
        <v>79</v>
      </c>
      <c r="X4" s="14" t="s">
        <v>80</v>
      </c>
      <c r="Y4" s="15"/>
      <c r="Z4" s="16"/>
      <c r="AD4" t="s">
        <v>70</v>
      </c>
    </row>
    <row r="5" spans="1:55" x14ac:dyDescent="0.25">
      <c r="A5" s="2" t="s">
        <v>89</v>
      </c>
      <c r="B5">
        <f t="shared" ref="B5:Q5" si="3">IFERROR(VALUE(MID($B$2,B3+($U$5-$U$4),1)),"")</f>
        <v>1</v>
      </c>
      <c r="C5">
        <f t="shared" si="3"/>
        <v>0</v>
      </c>
      <c r="D5">
        <f t="shared" si="3"/>
        <v>1</v>
      </c>
      <c r="E5">
        <f t="shared" si="3"/>
        <v>1</v>
      </c>
      <c r="F5">
        <f t="shared" si="3"/>
        <v>0</v>
      </c>
      <c r="G5">
        <f t="shared" si="3"/>
        <v>0</v>
      </c>
      <c r="H5">
        <f t="shared" si="3"/>
        <v>0</v>
      </c>
      <c r="I5">
        <f t="shared" si="3"/>
        <v>1</v>
      </c>
      <c r="J5">
        <f t="shared" si="3"/>
        <v>0</v>
      </c>
      <c r="K5">
        <f t="shared" si="3"/>
        <v>0</v>
      </c>
      <c r="L5">
        <f t="shared" si="3"/>
        <v>0</v>
      </c>
      <c r="M5">
        <f t="shared" si="3"/>
        <v>1</v>
      </c>
      <c r="N5">
        <f t="shared" si="3"/>
        <v>1</v>
      </c>
      <c r="O5">
        <f t="shared" si="3"/>
        <v>0</v>
      </c>
      <c r="P5" t="str">
        <f t="shared" si="3"/>
        <v/>
      </c>
      <c r="Q5" t="str">
        <f t="shared" si="3"/>
        <v/>
      </c>
      <c r="T5">
        <f>LEN(_xlfn.CONCAT(B5:Q5))</f>
        <v>14</v>
      </c>
      <c r="U5">
        <f>FIND(1,B2,1)</f>
        <v>3</v>
      </c>
      <c r="W5" s="13" t="str">
        <f>IF(LEN(_xlfn.CONCAT(B5:Q5))&lt;LEN(_xlfn.CONCAT($B$5:$Q$5)),"STOP AT PRIOR","")</f>
        <v/>
      </c>
      <c r="X5" s="17">
        <f>IF(Y5="divisor is larger",1,0)</f>
        <v>0</v>
      </c>
      <c r="Y5" s="18" t="str">
        <f t="array" ref="Y5">IFERROR(IF(INDEX($B$4:$Q$4,1,MATCH(FALSE,$B$4:$Q$4=$B$5:$Q$5,0))=0,"divisor is larger","divisor is smaller"),"arrays are equal")</f>
        <v>divisor is smaller</v>
      </c>
      <c r="Z5" s="19"/>
      <c r="AD5" s="2" t="s">
        <v>90</v>
      </c>
    </row>
    <row r="6" spans="1:55" x14ac:dyDescent="0.25">
      <c r="A6" s="2" t="s">
        <v>33</v>
      </c>
      <c r="B6">
        <f t="shared" ref="B6:O6" si="4">IF(B5="","",IF(C5="",MOD(_xlfn.BITXOR(B5,1)+1,2),MOD(_xlfn.BITXOR(B5,1)+IF(AND(_xlfn.BITXOR(C5,1)=1,C6=0),1,0),2)))</f>
        <v>0</v>
      </c>
      <c r="C6">
        <f t="shared" si="4"/>
        <v>1</v>
      </c>
      <c r="D6">
        <f t="shared" si="4"/>
        <v>0</v>
      </c>
      <c r="E6">
        <f t="shared" si="4"/>
        <v>0</v>
      </c>
      <c r="F6">
        <f t="shared" si="4"/>
        <v>1</v>
      </c>
      <c r="G6">
        <f t="shared" si="4"/>
        <v>1</v>
      </c>
      <c r="H6">
        <f t="shared" si="4"/>
        <v>1</v>
      </c>
      <c r="I6">
        <f t="shared" si="4"/>
        <v>0</v>
      </c>
      <c r="J6">
        <f t="shared" si="4"/>
        <v>1</v>
      </c>
      <c r="K6">
        <f t="shared" si="4"/>
        <v>1</v>
      </c>
      <c r="L6">
        <f t="shared" si="4"/>
        <v>1</v>
      </c>
      <c r="M6">
        <f t="shared" si="4"/>
        <v>0</v>
      </c>
      <c r="N6">
        <f t="shared" si="4"/>
        <v>1</v>
      </c>
      <c r="O6">
        <f t="shared" si="4"/>
        <v>0</v>
      </c>
      <c r="P6" t="str">
        <f>IF(P5="","",IF(Q5="",MOD(_xlfn.BITXOR(P5,1)+1,2),MOD(_xlfn.BITXOR(P5,1)+IF(AND(_xlfn.BITXOR(Q5,1)=1,Q6=0),1,0),2)))</f>
        <v/>
      </c>
      <c r="Q6" t="str">
        <f>IF(Q5="","",IF(R5="",MOD(_xlfn.BITXOR(Q5,1)+1,2),MOD(_xlfn.BITXOR(Q5,1)+IF(AND(_xlfn.BITXOR(R5,1)=1,R6=0),1,0),2)))</f>
        <v/>
      </c>
      <c r="T6">
        <f>LEN(_xlfn.CONCAT(B6:Q6))</f>
        <v>14</v>
      </c>
      <c r="U6">
        <f>FIND(1,_xlfn.CONCAT(B6:Q6),1)</f>
        <v>2</v>
      </c>
      <c r="X6" t="s">
        <v>76</v>
      </c>
      <c r="AD6" t="s">
        <v>64</v>
      </c>
    </row>
    <row r="7" spans="1:55" x14ac:dyDescent="0.25">
      <c r="A7" s="2" t="s">
        <v>94</v>
      </c>
      <c r="B7" s="20">
        <v>1</v>
      </c>
      <c r="C7" s="4">
        <f t="shared" ref="C7:L7" si="5">IF(B5="","",IF(C5="",MOD(_xlfn.BITXOR(B5,1)+1,2),MOD(_xlfn.BITXOR(B5,1)+IF(AND(_xlfn.BITXOR(C5,1)=1,C6=0),1,0),2)))</f>
        <v>0</v>
      </c>
      <c r="D7" s="4">
        <f t="shared" si="5"/>
        <v>1</v>
      </c>
      <c r="E7" s="4">
        <f t="shared" si="5"/>
        <v>0</v>
      </c>
      <c r="F7" s="4">
        <f t="shared" si="5"/>
        <v>0</v>
      </c>
      <c r="G7" s="4">
        <f t="shared" si="5"/>
        <v>1</v>
      </c>
      <c r="H7" s="4">
        <f t="shared" si="5"/>
        <v>1</v>
      </c>
      <c r="I7" s="4">
        <f t="shared" si="5"/>
        <v>1</v>
      </c>
      <c r="J7" s="4">
        <f t="shared" si="5"/>
        <v>0</v>
      </c>
      <c r="K7" s="4">
        <f t="shared" si="5"/>
        <v>1</v>
      </c>
      <c r="L7" s="4">
        <f t="shared" si="5"/>
        <v>1</v>
      </c>
      <c r="M7" s="4">
        <f>IF(L5="","",IF(M5="",MOD(_xlfn.BITXOR(L5,1)+1,2),MOD(_xlfn.BITXOR(L5,1)+IF(AND(_xlfn.BITXOR(M5,1)=1,M6=0),1,0),2)))</f>
        <v>1</v>
      </c>
      <c r="N7" s="4">
        <f t="shared" ref="N7:Q7" si="6">IF(M5="","",IF(N5="",MOD(_xlfn.BITXOR(M5,1)+1,2),MOD(_xlfn.BITXOR(M5,1)+IF(AND(_xlfn.BITXOR(N5,1)=1,N6=0),1,0),2)))</f>
        <v>0</v>
      </c>
      <c r="O7" s="4">
        <f t="shared" si="6"/>
        <v>1</v>
      </c>
      <c r="P7" s="4">
        <f t="shared" si="6"/>
        <v>0</v>
      </c>
      <c r="Q7" s="4" t="str">
        <f t="shared" si="6"/>
        <v/>
      </c>
      <c r="R7" s="4"/>
    </row>
    <row r="9" spans="1:55" x14ac:dyDescent="0.25">
      <c r="A9" s="2"/>
    </row>
    <row r="10" spans="1:55" x14ac:dyDescent="0.25">
      <c r="A10" s="2"/>
      <c r="Z10">
        <f ca="1">SUMPRODUCT(--MID(AA10,LEN(AA10)+1-ROW(INDIRECT("1:"&amp;LEN(AA10))),1),(2^(ROW(INDIRECT("1:"&amp;LEN(AA10)))-1)))</f>
        <v>5778</v>
      </c>
      <c r="AA10" t="str">
        <f ca="1">_xlfn.CONCAT(B14:Q14)</f>
        <v>001011010010010</v>
      </c>
      <c r="AD10" t="s">
        <v>72</v>
      </c>
      <c r="AE10">
        <f ca="1">SUMPRODUCT(--MID(AD10,LEN(AD10)+1-ROW(INDIRECT("1:"&amp;LEN(AD10))),1),(2^(ROW(INDIRECT("1:"&amp;LEN(AD10)))-1)))</f>
        <v>13242</v>
      </c>
    </row>
    <row r="11" spans="1:55" x14ac:dyDescent="0.25">
      <c r="Z11" t="b">
        <f ca="1">Z10=AD2</f>
        <v>0</v>
      </c>
    </row>
    <row r="12" spans="1:55" x14ac:dyDescent="0.25">
      <c r="A12" s="2" t="s">
        <v>0</v>
      </c>
      <c r="X12" t="s">
        <v>86</v>
      </c>
    </row>
    <row r="13" spans="1:55" x14ac:dyDescent="0.25">
      <c r="A13" s="2" t="s">
        <v>81</v>
      </c>
      <c r="Y13" s="2" t="s">
        <v>85</v>
      </c>
    </row>
    <row r="14" spans="1:55" x14ac:dyDescent="0.25">
      <c r="A14" s="10">
        <v>0</v>
      </c>
      <c r="B14" s="9">
        <f t="shared" ref="B14" ca="1" si="7">IFERROR(IF(INDIRECT(ADDRESS(3,COLUMN()-$X$5))=$T$6,IFERROR(MOD(B$4+INDIRECT(ADDRESS(6,COLUMN()-$X$5)),2),""),IF(INDIRECT(ADDRESS(3,COLUMN()-$X$5))=$T$6+1,B$4,IF(INDIRECT(ADDRESS(3,COLUMN()-$X$5))&gt;$T$6+1,"",MOD(MOD(B$4+INDIRECT(ADDRESS(6,COLUMN()-$X$5)),2)+IF(OR(AND(C$4=1,INDIRECT(ADDRESS(6,COLUMN()+1-$X$5))=1),AND(SUM(C$4,INDIRECT(ADDRESS(6,COLUMN()+1-$X$5)))=1,C$14=0)),1,0),2)))),"")</f>
        <v>0</v>
      </c>
      <c r="C14" s="9">
        <f t="shared" ref="C14" ca="1" si="8">IFERROR(IF(INDIRECT(ADDRESS(3,COLUMN()-$X$5))=$T$6,IFERROR(MOD(C$4+INDIRECT(ADDRESS(6,COLUMN()-$X$5)),2),""),IF(INDIRECT(ADDRESS(3,COLUMN()-$X$5))=$T$6+1,C$4,IF(INDIRECT(ADDRESS(3,COLUMN()-$X$5))&gt;$T$6+1,"",MOD(MOD(C$4+INDIRECT(ADDRESS(6,COLUMN()-$X$5)),2)+IF(OR(AND(D$4=1,INDIRECT(ADDRESS(6,COLUMN()+1-$X$5))=1),AND(SUM(D$4,INDIRECT(ADDRESS(6,COLUMN()+1-$X$5)))=1,D$14=0)),1,0),2)))),"")</f>
        <v>0</v>
      </c>
      <c r="D14" s="9">
        <f t="shared" ref="D14" ca="1" si="9">IFERROR(IF(INDIRECT(ADDRESS(3,COLUMN()-$X$5))=$T$6,IFERROR(MOD(D$4+INDIRECT(ADDRESS(6,COLUMN()-$X$5)),2),""),IF(INDIRECT(ADDRESS(3,COLUMN()-$X$5))=$T$6+1,D$4,IF(INDIRECT(ADDRESS(3,COLUMN()-$X$5))&gt;$T$6+1,"",MOD(MOD(D$4+INDIRECT(ADDRESS(6,COLUMN()-$X$5)),2)+IF(OR(AND(E$4=1,INDIRECT(ADDRESS(6,COLUMN()+1-$X$5))=1),AND(SUM(E$4,INDIRECT(ADDRESS(6,COLUMN()+1-$X$5)))=1,E$14=0)),1,0),2)))),"")</f>
        <v>1</v>
      </c>
      <c r="E14" s="9">
        <f t="shared" ref="E14" ca="1" si="10">IFERROR(IF(INDIRECT(ADDRESS(3,COLUMN()-$X$5))=$T$6,IFERROR(MOD(E$4+INDIRECT(ADDRESS(6,COLUMN()-$X$5)),2),""),IF(INDIRECT(ADDRESS(3,COLUMN()-$X$5))=$T$6+1,E$4,IF(INDIRECT(ADDRESS(3,COLUMN()-$X$5))&gt;$T$6+1,"",MOD(MOD(E$4+INDIRECT(ADDRESS(6,COLUMN()-$X$5)),2)+IF(OR(AND(F$4=1,INDIRECT(ADDRESS(6,COLUMN()+1-$X$5))=1),AND(SUM(F$4,INDIRECT(ADDRESS(6,COLUMN()+1-$X$5)))=1,F$14=0)),1,0),2)))),"")</f>
        <v>0</v>
      </c>
      <c r="F14" s="9">
        <f t="shared" ref="F14" ca="1" si="11">IFERROR(IF(INDIRECT(ADDRESS(3,COLUMN()-$X$5))=$T$6,IFERROR(MOD(F$4+INDIRECT(ADDRESS(6,COLUMN()-$X$5)),2),""),IF(INDIRECT(ADDRESS(3,COLUMN()-$X$5))=$T$6+1,F$4,IF(INDIRECT(ADDRESS(3,COLUMN()-$X$5))&gt;$T$6+1,"",MOD(MOD(F$4+INDIRECT(ADDRESS(6,COLUMN()-$X$5)),2)+IF(OR(AND(G$4=1,INDIRECT(ADDRESS(6,COLUMN()+1-$X$5))=1),AND(SUM(G$4,INDIRECT(ADDRESS(6,COLUMN()+1-$X$5)))=1,G$14=0)),1,0),2)))),"")</f>
        <v>1</v>
      </c>
      <c r="G14" s="9">
        <f t="shared" ref="G14" ca="1" si="12">IFERROR(IF(INDIRECT(ADDRESS(3,COLUMN()-$X$5))=$T$6,IFERROR(MOD(G$4+INDIRECT(ADDRESS(6,COLUMN()-$X$5)),2),""),IF(INDIRECT(ADDRESS(3,COLUMN()-$X$5))=$T$6+1,G$4,IF(INDIRECT(ADDRESS(3,COLUMN()-$X$5))&gt;$T$6+1,"",MOD(MOD(G$4+INDIRECT(ADDRESS(6,COLUMN()-$X$5)),2)+IF(OR(AND(H$4=1,INDIRECT(ADDRESS(6,COLUMN()+1-$X$5))=1),AND(SUM(H$4,INDIRECT(ADDRESS(6,COLUMN()+1-$X$5)))=1,H$14=0)),1,0),2)))),"")</f>
        <v>1</v>
      </c>
      <c r="H14" s="9">
        <f t="shared" ref="H14" ca="1" si="13">IFERROR(IF(INDIRECT(ADDRESS(3,COLUMN()-$X$5))=$T$6,IFERROR(MOD(H$4+INDIRECT(ADDRESS(6,COLUMN()-$X$5)),2),""),IF(INDIRECT(ADDRESS(3,COLUMN()-$X$5))=$T$6+1,H$4,IF(INDIRECT(ADDRESS(3,COLUMN()-$X$5))&gt;$T$6+1,"",MOD(MOD(H$4+INDIRECT(ADDRESS(6,COLUMN()-$X$5)),2)+IF(OR(AND(I$4=1,INDIRECT(ADDRESS(6,COLUMN()+1-$X$5))=1),AND(SUM(I$4,INDIRECT(ADDRESS(6,COLUMN()+1-$X$5)))=1,I$14=0)),1,0),2)))),"")</f>
        <v>0</v>
      </c>
      <c r="I14" s="9">
        <f t="shared" ref="I14" ca="1" si="14">IFERROR(IF(INDIRECT(ADDRESS(3,COLUMN()-$X$5))=$T$6,IFERROR(MOD(I$4+INDIRECT(ADDRESS(6,COLUMN()-$X$5)),2),""),IF(INDIRECT(ADDRESS(3,COLUMN()-$X$5))=$T$6+1,I$4,IF(INDIRECT(ADDRESS(3,COLUMN()-$X$5))&gt;$T$6+1,"",MOD(MOD(I$4+INDIRECT(ADDRESS(6,COLUMN()-$X$5)),2)+IF(OR(AND(J$4=1,INDIRECT(ADDRESS(6,COLUMN()+1-$X$5))=1),AND(SUM(J$4,INDIRECT(ADDRESS(6,COLUMN()+1-$X$5)))=1,J$14=0)),1,0),2)))),"")</f>
        <v>1</v>
      </c>
      <c r="J14" s="9">
        <f t="shared" ref="J14" ca="1" si="15">IFERROR(IF(INDIRECT(ADDRESS(3,COLUMN()-$X$5))=$T$6,IFERROR(MOD(J$4+INDIRECT(ADDRESS(6,COLUMN()-$X$5)),2),""),IF(INDIRECT(ADDRESS(3,COLUMN()-$X$5))=$T$6+1,J$4,IF(INDIRECT(ADDRESS(3,COLUMN()-$X$5))&gt;$T$6+1,"",MOD(MOD(J$4+INDIRECT(ADDRESS(6,COLUMN()-$X$5)),2)+IF(OR(AND(K$4=1,INDIRECT(ADDRESS(6,COLUMN()+1-$X$5))=1),AND(SUM(K$4,INDIRECT(ADDRESS(6,COLUMN()+1-$X$5)))=1,K$14=0)),1,0),2)))),"")</f>
        <v>0</v>
      </c>
      <c r="K14" s="9">
        <f t="shared" ref="K14" ca="1" si="16">IFERROR(IF(INDIRECT(ADDRESS(3,COLUMN()-$X$5))=$T$6,IFERROR(MOD(K$4+INDIRECT(ADDRESS(6,COLUMN()-$X$5)),2),""),IF(INDIRECT(ADDRESS(3,COLUMN()-$X$5))=$T$6+1,K$4,IF(INDIRECT(ADDRESS(3,COLUMN()-$X$5))&gt;$T$6+1,"",MOD(MOD(K$4+INDIRECT(ADDRESS(6,COLUMN()-$X$5)),2)+IF(OR(AND(L$4=1,INDIRECT(ADDRESS(6,COLUMN()+1-$X$5))=1),AND(SUM(L$4,INDIRECT(ADDRESS(6,COLUMN()+1-$X$5)))=1,L$14=0)),1,0),2)))),"")</f>
        <v>0</v>
      </c>
      <c r="L14" s="9">
        <f t="shared" ref="L14" ca="1" si="17">IFERROR(IF(INDIRECT(ADDRESS(3,COLUMN()-$X$5))=$T$6,IFERROR(MOD(L$4+INDIRECT(ADDRESS(6,COLUMN()-$X$5)),2),""),IF(INDIRECT(ADDRESS(3,COLUMN()-$X$5))=$T$6+1,L$4,IF(INDIRECT(ADDRESS(3,COLUMN()-$X$5))&gt;$T$6+1,"",MOD(MOD(L$4+INDIRECT(ADDRESS(6,COLUMN()-$X$5)),2)+IF(OR(AND(M$4=1,INDIRECT(ADDRESS(6,COLUMN()+1-$X$5))=1),AND(SUM(M$4,INDIRECT(ADDRESS(6,COLUMN()+1-$X$5)))=1,M$14=0)),1,0),2)))),"")</f>
        <v>1</v>
      </c>
      <c r="M14" s="9">
        <f t="shared" ref="M14" ca="1" si="18">IFERROR(IF(INDIRECT(ADDRESS(3,COLUMN()-$X$5))=$T$6,IFERROR(MOD(M$4+INDIRECT(ADDRESS(6,COLUMN()-$X$5)),2),""),IF(INDIRECT(ADDRESS(3,COLUMN()-$X$5))=$T$6+1,M$4,IF(INDIRECT(ADDRESS(3,COLUMN()-$X$5))&gt;$T$6+1,"",MOD(MOD(M$4+INDIRECT(ADDRESS(6,COLUMN()-$X$5)),2)+IF(OR(AND(N$4=1,INDIRECT(ADDRESS(6,COLUMN()+1-$X$5))=1),AND(SUM(N$4,INDIRECT(ADDRESS(6,COLUMN()+1-$X$5)))=1,N$14=0)),1,0),2)))),"")</f>
        <v>0</v>
      </c>
      <c r="N14" s="9">
        <f t="shared" ref="N14" ca="1" si="19">IFERROR(IF(INDIRECT(ADDRESS(3,COLUMN()-$X$5))=$T$6,IFERROR(MOD(N$4+INDIRECT(ADDRESS(6,COLUMN()-$X$5)),2),""),IF(INDIRECT(ADDRESS(3,COLUMN()-$X$5))=$T$6+1,N$4,IF(INDIRECT(ADDRESS(3,COLUMN()-$X$5))&gt;$T$6+1,"",MOD(MOD(N$4+INDIRECT(ADDRESS(6,COLUMN()-$X$5)),2)+IF(OR(AND(O$4=1,INDIRECT(ADDRESS(6,COLUMN()+1-$X$5))=1),AND(SUM(O$4,INDIRECT(ADDRESS(6,COLUMN()+1-$X$5)))=1,O$14=0)),1,0),2)))),"")</f>
        <v>0</v>
      </c>
      <c r="O14" s="9">
        <f t="shared" ref="O14" ca="1" si="20">IFERROR(IF(INDIRECT(ADDRESS(3,COLUMN()-$X$5))=$T$6,IFERROR(MOD(O$4+INDIRECT(ADDRESS(6,COLUMN()-$X$5)),2),""),IF(INDIRECT(ADDRESS(3,COLUMN()-$X$5))=$T$6+1,O$4,IF(INDIRECT(ADDRESS(3,COLUMN()-$X$5))&gt;$T$6+1,"",MOD(MOD(O$4+INDIRECT(ADDRESS(6,COLUMN()-$X$5)),2)+IF(OR(AND(P$4=1,INDIRECT(ADDRESS(6,COLUMN()+1-$X$5))=1),AND(SUM(P$4,INDIRECT(ADDRESS(6,COLUMN()+1-$X$5)))=1,P$14=0)),1,0),2)))),"")</f>
        <v>1</v>
      </c>
      <c r="P14" s="9">
        <f t="shared" ref="P14" ca="1" si="21">IFERROR(IF(INDIRECT(ADDRESS(3,COLUMN()-$X$5))=$T$6,IFERROR(MOD(P$4+INDIRECT(ADDRESS(6,COLUMN()-$X$5)),2),""),IF(INDIRECT(ADDRESS(3,COLUMN()-$X$5))=$T$6+1,P$4,IF(INDIRECT(ADDRESS(3,COLUMN()-$X$5))&gt;$T$6+1,"",MOD(MOD(P$4+INDIRECT(ADDRESS(6,COLUMN()-$X$5)),2)+IF(OR(AND(Q$4=1,INDIRECT(ADDRESS(6,COLUMN()+1-$X$5))=1),AND(SUM(Q$4,INDIRECT(ADDRESS(6,COLUMN()+1-$X$5)))=1,Q$14=0)),1,0),2)))),"")</f>
        <v>0</v>
      </c>
      <c r="Q14" s="9" t="str">
        <f ca="1">IFERROR(IF(INDIRECT(ADDRESS(3,COLUMN()-$X$5))=$T$6,IFERROR(MOD(Q$4+INDIRECT(ADDRESS(6,COLUMN()-$X$5)),2),""),IF(INDIRECT(ADDRESS(3,COLUMN()-$X$5))=$T$6+1,Q$4,IF(INDIRECT(ADDRESS(3,COLUMN()-$X$5))&gt;$T$6+1,"",MOD(MOD(Q$4+INDIRECT(ADDRESS(6,COLUMN()-$X$5)),2)+IF(OR(AND(R$4=1,INDIRECT(ADDRESS(6,COLUMN()+1-$X$5))=1),AND(SUM(R$4,INDIRECT(ADDRESS(6,COLUMN()+1-$X$5)))=1,R$14=0)),1,0),2)))),"")</f>
        <v/>
      </c>
      <c r="R14" t="str">
        <f t="shared" ref="R14" ca="1" si="22">IF(S14="","",SUMPRODUCT(--MID(S14,LEN(S14)+1-ROW(INDIRECT("1:"&amp;LEN(S14))),1),(2^(ROW(INDIRECT("1:"&amp;LEN(S14)))-1))))</f>
        <v/>
      </c>
      <c r="S14" t="str">
        <f t="shared" ref="S14:S29" ca="1" si="23">IF(Y14="divisor is larger",_xlfn.CONCAT(B14:Q14),"")</f>
        <v/>
      </c>
      <c r="T14">
        <f ca="1">LEN(_xlfn.CONCAT(B14:Q14))</f>
        <v>15</v>
      </c>
      <c r="U14">
        <f ca="1">FIND(1,_xlfn.CONCAT(B14:Q14),1)</f>
        <v>3</v>
      </c>
      <c r="W14" s="13" t="str">
        <f ca="1">IF(LEN(_xlfn.CONCAT(B14:Q14))&lt;LEN(_xlfn.CONCAT($B$5:$Q$5)),"STOP AT PRIOR","")</f>
        <v/>
      </c>
      <c r="X14" s="17">
        <f ca="1">IF(Y14="divisor is larger",1,0)</f>
        <v>0</v>
      </c>
      <c r="Y14" s="18" t="str">
        <f ca="1">IFERROR(IF(INDEX(INDIRECT(ADDRESS(ROW(),$Q$3-$T$5)&amp;":$Q14"),1,MATCH(FALSE,INDIRECT(ADDRESS(ROW(),$Q$3-$T$5)&amp;":$Q14")=$B$5:$P$5,0))=0,"divisor is larger","divisor is smaller"),"arrasy are equal")</f>
        <v>arrasy are equal</v>
      </c>
      <c r="Z14" s="2" t="s">
        <v>82</v>
      </c>
    </row>
    <row r="15" spans="1:55" x14ac:dyDescent="0.25">
      <c r="A15" s="11">
        <f>A14+1</f>
        <v>1</v>
      </c>
      <c r="B15">
        <f ca="1">IF($Y14="divisor is larger",IF(B14="",IF(A14&lt;&gt;"",B4,B14),MB14),IFERROR(IF(INDIRECT(ADDRESS(3,COLUMN()-$X14))=$T$6,IFERROR(MOD(B14+INDIRECT(ADDRESS(6,COLUMN()-$X14)),2),""),IF(INDIRECT(ADDRESS(3,COLUMN()-$X14))=$T$6+1,B$4,IF(INDIRECT(ADDRESS(3,COLUMN()-$X14))&gt;$T$6+1,"",MOD(MOD(B14+INDIRECT(ADDRESS(6,COLUMN()-$X14)),2)+IF(OR(AND(C14=1,INDIRECT(ADDRESS(6,COLUMN()+1-$X14))=1),AND(SUM(C14,INDIRECT(ADDRESS(6,COLUMN()+1-$X14)))=1,C15=0)),1,0),2)))),""))</f>
        <v>0</v>
      </c>
      <c r="C15">
        <f t="shared" ref="C15:Q15" ca="1" si="24">IF($Y14="divisor is larger",IF(C14="",IF(B14&lt;&gt;"",C4,C14),MC14),IFERROR(IF(INDIRECT(ADDRESS(3,COLUMN()-$X14))=$T$6,IFERROR(MOD(C14+INDIRECT(ADDRESS(6,COLUMN()-$X14)),2),""),IF(INDIRECT(ADDRESS(3,COLUMN()-$X14))=$T$6+1,C$4,IF(INDIRECT(ADDRESS(3,COLUMN()-$X14))&gt;$T$6+1,"",MOD(MOD(C14+INDIRECT(ADDRESS(6,COLUMN()-$X14)),2)+IF(OR(AND(D14=1,INDIRECT(ADDRESS(6,COLUMN()+1-$X14))=1),AND(SUM(D14,INDIRECT(ADDRESS(6,COLUMN()+1-$X14)))=1,D15=0)),1,0),2)))),""))</f>
        <v>1</v>
      </c>
      <c r="D15">
        <f t="shared" ca="1" si="24"/>
        <v>1</v>
      </c>
      <c r="E15">
        <f t="shared" ca="1" si="24"/>
        <v>1</v>
      </c>
      <c r="F15">
        <f t="shared" ca="1" si="24"/>
        <v>1</v>
      </c>
      <c r="G15">
        <f t="shared" ca="1" si="24"/>
        <v>1</v>
      </c>
      <c r="H15">
        <f t="shared" ca="1" si="24"/>
        <v>0</v>
      </c>
      <c r="I15">
        <f t="shared" ca="1" si="24"/>
        <v>0</v>
      </c>
      <c r="J15">
        <f t="shared" ca="1" si="24"/>
        <v>0</v>
      </c>
      <c r="K15">
        <f t="shared" ca="1" si="24"/>
        <v>0</v>
      </c>
      <c r="L15">
        <f t="shared" ca="1" si="24"/>
        <v>0</v>
      </c>
      <c r="M15">
        <f t="shared" ca="1" si="24"/>
        <v>0</v>
      </c>
      <c r="N15">
        <f t="shared" ca="1" si="24"/>
        <v>1</v>
      </c>
      <c r="O15">
        <f t="shared" ca="1" si="24"/>
        <v>1</v>
      </c>
      <c r="P15">
        <f t="shared" ca="1" si="24"/>
        <v>0</v>
      </c>
      <c r="Q15" t="str">
        <f t="shared" ca="1" si="24"/>
        <v/>
      </c>
      <c r="R15" t="str">
        <f ca="1">IF(S15="","",SUMPRODUCT(--MID(S15,LEN(S15)+1-ROW(INDIRECT("1:"&amp;LEN(S15))),1),(2^(ROW(INDIRECT("1:"&amp;LEN(S15)))-1))))</f>
        <v/>
      </c>
      <c r="S15" t="str">
        <f t="shared" ca="1" si="23"/>
        <v/>
      </c>
      <c r="W15" s="13"/>
      <c r="X15" s="17">
        <f t="shared" ref="X15:X29" ca="1" si="25">IF(Y15="divisor is larger",1,0)</f>
        <v>0</v>
      </c>
      <c r="Y15" s="18" t="str">
        <f ca="1">IFERROR(IF(INDEX(INDIRECT(ADDRESS(ROW(),$Q$3-LEN(VALUE(_xlfn.CONCAT(B15:Q15)))+2)&amp;":$Q"&amp;ROW()),1,MATCH(FALSE,INDIRECT(ADDRESS(ROW(),$Q$3-LEN(VALUE(_xlfn.CONCAT(B15:Q15)))+2)&amp;":$Q"&amp;ROW())=$B$5:$Q$5,0))=0,"divisor is larger","divisor is smaller"),"arrasy are equal")</f>
        <v>arrasy are equal</v>
      </c>
      <c r="AF15">
        <v>1</v>
      </c>
      <c r="AG15">
        <v>1</v>
      </c>
      <c r="AH15">
        <v>0</v>
      </c>
      <c r="AI15">
        <v>0</v>
      </c>
    </row>
    <row r="16" spans="1:55" x14ac:dyDescent="0.25">
      <c r="A16" s="11">
        <f t="shared" ref="A16:A29" si="26">A15+1</f>
        <v>2</v>
      </c>
      <c r="B16">
        <f t="shared" ref="B16:Q16" ca="1" si="27">IF($Y15="divisor is larger",IF(B15="",IF(A15&lt;&gt;"",B5,B15),MB15),IFERROR(IF(INDIRECT(ADDRESS(3,COLUMN()-$X15))=$T$6,IFERROR(MOD(B15+INDIRECT(ADDRESS(6,COLUMN()-$X15)),2),""),IF(INDIRECT(ADDRESS(3,COLUMN()-$X15))=$T$6+1,B$4,IF(INDIRECT(ADDRESS(3,COLUMN()-$X15))&gt;$T$6+1,"",MOD(MOD(B15+INDIRECT(ADDRESS(6,COLUMN()-$X15)),2)+IF(OR(AND(C15=1,INDIRECT(ADDRESS(6,COLUMN()+1-$X15))=1),AND(SUM(C15,INDIRECT(ADDRESS(6,COLUMN()+1-$X15)))=1,C16=0)),1,0),2)))),""))</f>
        <v>1</v>
      </c>
      <c r="C16">
        <f t="shared" ca="1" si="27"/>
        <v>1</v>
      </c>
      <c r="D16">
        <f t="shared" ca="1" si="27"/>
        <v>0</v>
      </c>
      <c r="E16">
        <f t="shared" ca="1" si="27"/>
        <v>0</v>
      </c>
      <c r="F16">
        <f t="shared" ca="1" si="27"/>
        <v>1</v>
      </c>
      <c r="G16">
        <f t="shared" ca="1" si="27"/>
        <v>0</v>
      </c>
      <c r="H16">
        <f t="shared" ca="1" si="27"/>
        <v>1</v>
      </c>
      <c r="I16">
        <f t="shared" ca="1" si="27"/>
        <v>0</v>
      </c>
      <c r="J16">
        <f t="shared" ca="1" si="27"/>
        <v>1</v>
      </c>
      <c r="K16">
        <f t="shared" ca="1" si="27"/>
        <v>1</v>
      </c>
      <c r="L16">
        <f t="shared" ca="1" si="27"/>
        <v>1</v>
      </c>
      <c r="M16">
        <f t="shared" ca="1" si="27"/>
        <v>1</v>
      </c>
      <c r="N16">
        <f t="shared" ca="1" si="27"/>
        <v>0</v>
      </c>
      <c r="O16">
        <f t="shared" ca="1" si="27"/>
        <v>1</v>
      </c>
      <c r="P16">
        <f t="shared" ca="1" si="27"/>
        <v>0</v>
      </c>
      <c r="Q16" t="str">
        <f t="shared" ca="1" si="27"/>
        <v/>
      </c>
      <c r="R16" t="str">
        <f t="shared" ref="R16:R29" ca="1" si="28">IF(S16="","",SUMPRODUCT(--MID(S16,LEN(S16)+1-ROW(INDIRECT("1:"&amp;LEN(S16))),1),(2^(ROW(INDIRECT("1:"&amp;LEN(S16)))-1))))</f>
        <v/>
      </c>
      <c r="S16" t="str">
        <f t="shared" ca="1" si="23"/>
        <v/>
      </c>
      <c r="X16" s="17">
        <f t="shared" ca="1" si="25"/>
        <v>0</v>
      </c>
      <c r="Y16" s="18" t="str">
        <f t="array" aca="1" ref="Y16" ca="1">IFERROR(IF(INDEX($B16:$Q16,1,MATCH(FALSE,$B16:$Q16=$B$5:$P$5,0))=0,"divisor is larger","divisor is smaller"),"arrasy are equal")</f>
        <v>divisor is smaller</v>
      </c>
      <c r="AF16">
        <v>0</v>
      </c>
      <c r="AG16">
        <v>1</v>
      </c>
      <c r="AH16">
        <v>0</v>
      </c>
      <c r="AI16">
        <v>1</v>
      </c>
    </row>
    <row r="17" spans="1:44" x14ac:dyDescent="0.25">
      <c r="A17" s="11">
        <f t="shared" si="26"/>
        <v>3</v>
      </c>
      <c r="R17" t="str">
        <f t="shared" ca="1" si="28"/>
        <v/>
      </c>
      <c r="S17" t="str">
        <f t="shared" si="23"/>
        <v/>
      </c>
      <c r="X17" s="17">
        <f t="shared" si="25"/>
        <v>1</v>
      </c>
      <c r="Y17" s="18" t="str">
        <f t="array" ref="Y17">IFERROR(IF(INDEX($B17:$Q17,1,MATCH(FALSE,$B17:$Q17=$B$5:$P$5,0))=0,"divisor is larger","divisor is smaller"),"arrasy are equal")</f>
        <v>divisor is larger</v>
      </c>
      <c r="AF17">
        <f>_xlfn.BITXOR(AF15,AF16)</f>
        <v>1</v>
      </c>
      <c r="AG17">
        <f>_xlfn.BITXOR(AG15,AG16)</f>
        <v>0</v>
      </c>
      <c r="AH17">
        <f>_xlfn.BITXOR(AH15,AH16)</f>
        <v>0</v>
      </c>
      <c r="AI17">
        <f>_xlfn.BITXOR(AI15,AI16)</f>
        <v>1</v>
      </c>
    </row>
    <row r="18" spans="1:44" x14ac:dyDescent="0.25">
      <c r="A18" s="11">
        <f t="shared" si="26"/>
        <v>4</v>
      </c>
      <c r="R18" t="str">
        <f t="shared" ca="1" si="28"/>
        <v/>
      </c>
      <c r="S18" t="str">
        <f t="shared" si="23"/>
        <v/>
      </c>
      <c r="X18" s="17">
        <f t="shared" si="25"/>
        <v>1</v>
      </c>
      <c r="Y18" s="18" t="str">
        <f t="array" ref="Y18">IFERROR(IF(INDEX($B18:$Q18,1,MATCH(FALSE,$B18:$Q18=$B$5:$P$5,0))=0,"divisor is larger","divisor is smaller"),"arrasy are equal")</f>
        <v>divisor is larger</v>
      </c>
    </row>
    <row r="19" spans="1:44" x14ac:dyDescent="0.25">
      <c r="A19" s="11">
        <f t="shared" si="26"/>
        <v>5</v>
      </c>
      <c r="R19" t="str">
        <f t="shared" ca="1" si="28"/>
        <v/>
      </c>
      <c r="S19" t="str">
        <f t="shared" si="23"/>
        <v/>
      </c>
      <c r="X19" s="17">
        <f t="shared" si="25"/>
        <v>1</v>
      </c>
      <c r="Y19" s="18" t="str">
        <f t="array" ref="Y19">IFERROR(IF(INDEX($B19:$Q19,1,MATCH(FALSE,$B19:$Q19=$B$5:$P$5,0))=0,"divisor is larger","divisor is smaller"),"arrasy are equal")</f>
        <v>divisor is larger</v>
      </c>
      <c r="AL19">
        <v>1</v>
      </c>
      <c r="AM19">
        <f>AL19+1</f>
        <v>2</v>
      </c>
      <c r="AN19">
        <f t="shared" ref="AN19:AQ19" si="29">AM19+1</f>
        <v>3</v>
      </c>
      <c r="AO19">
        <f t="shared" si="29"/>
        <v>4</v>
      </c>
      <c r="AP19">
        <f t="shared" si="29"/>
        <v>5</v>
      </c>
      <c r="AQ19">
        <f t="shared" si="29"/>
        <v>6</v>
      </c>
    </row>
    <row r="20" spans="1:44" x14ac:dyDescent="0.25">
      <c r="A20" s="11">
        <f t="shared" si="26"/>
        <v>6</v>
      </c>
      <c r="R20" t="str">
        <f t="shared" ca="1" si="28"/>
        <v/>
      </c>
      <c r="S20" t="str">
        <f t="shared" si="23"/>
        <v/>
      </c>
      <c r="X20" s="17">
        <f t="shared" si="25"/>
        <v>1</v>
      </c>
      <c r="Y20" s="18" t="str">
        <f t="array" ref="Y20">IFERROR(IF(INDEX($B20:$Q20,1,MATCH(FALSE,$B20:$Q20=$B$5:$P$5,0))=0,"divisor is larger","divisor is smaller"),"arrasy are equal")</f>
        <v>divisor is larger</v>
      </c>
      <c r="AJ20" s="1" t="s">
        <v>3</v>
      </c>
      <c r="AK20">
        <f ca="1">BIN2DEC(_xlfn.CONCAT(AL20:AQ20))</f>
        <v>2</v>
      </c>
      <c r="AL20">
        <f ca="1">ROUND(RAND(),0)</f>
        <v>0</v>
      </c>
      <c r="AM20">
        <f t="shared" ref="AM20:AQ21" ca="1" si="30">ROUND(RAND(),0)</f>
        <v>0</v>
      </c>
      <c r="AN20">
        <f t="shared" ca="1" si="30"/>
        <v>0</v>
      </c>
      <c r="AO20">
        <f t="shared" ca="1" si="30"/>
        <v>0</v>
      </c>
      <c r="AP20">
        <f t="shared" ca="1" si="30"/>
        <v>1</v>
      </c>
      <c r="AQ20">
        <f t="shared" ca="1" si="30"/>
        <v>0</v>
      </c>
    </row>
    <row r="21" spans="1:44" x14ac:dyDescent="0.25">
      <c r="A21" s="11">
        <f t="shared" si="26"/>
        <v>7</v>
      </c>
      <c r="R21" t="str">
        <f t="shared" ca="1" si="28"/>
        <v/>
      </c>
      <c r="S21" t="str">
        <f t="shared" si="23"/>
        <v/>
      </c>
      <c r="X21" s="17">
        <f t="shared" si="25"/>
        <v>1</v>
      </c>
      <c r="Y21" s="18" t="str">
        <f t="array" ref="Y21">IFERROR(IF(INDEX($B21:$Q21,1,MATCH(FALSE,$B21:$Q21=$B$5:$P$5,0))=0,"divisor is larger","divisor is smaller"),"arrasy are equal")</f>
        <v>divisor is larger</v>
      </c>
      <c r="AJ21" s="1" t="s">
        <v>4</v>
      </c>
      <c r="AK21">
        <f ca="1">BIN2DEC(_xlfn.CONCAT(AL21:AQ21))</f>
        <v>9</v>
      </c>
      <c r="AL21">
        <f t="shared" ref="AL21" ca="1" si="31">ROUND(RAND(),0)</f>
        <v>0</v>
      </c>
      <c r="AM21">
        <f t="shared" ca="1" si="30"/>
        <v>0</v>
      </c>
      <c r="AN21">
        <f t="shared" ca="1" si="30"/>
        <v>1</v>
      </c>
      <c r="AO21">
        <f t="shared" ca="1" si="30"/>
        <v>0</v>
      </c>
      <c r="AP21">
        <f t="shared" ca="1" si="30"/>
        <v>0</v>
      </c>
      <c r="AQ21">
        <f t="shared" ca="1" si="30"/>
        <v>1</v>
      </c>
    </row>
    <row r="22" spans="1:44" x14ac:dyDescent="0.25">
      <c r="A22" s="11">
        <f t="shared" si="26"/>
        <v>8</v>
      </c>
      <c r="R22" t="str">
        <f t="shared" ca="1" si="28"/>
        <v/>
      </c>
      <c r="S22" t="str">
        <f t="shared" si="23"/>
        <v/>
      </c>
      <c r="X22" s="17">
        <f t="shared" si="25"/>
        <v>1</v>
      </c>
      <c r="Y22" s="18" t="str">
        <f t="array" ref="Y22">IFERROR(IF(INDEX($B22:$Q22,1,MATCH(FALSE,$B22:$Q22=$B$5:$P$5,0))=0,"divisor is larger","divisor is smaller"),"arrasy are equal")</f>
        <v>divisor is larger</v>
      </c>
      <c r="AJ22" s="1"/>
    </row>
    <row r="23" spans="1:44" x14ac:dyDescent="0.25">
      <c r="A23" s="11">
        <f t="shared" si="26"/>
        <v>9</v>
      </c>
      <c r="R23" t="str">
        <f t="shared" ca="1" si="28"/>
        <v/>
      </c>
      <c r="S23" t="str">
        <f t="shared" si="23"/>
        <v/>
      </c>
      <c r="X23" s="17">
        <f t="shared" si="25"/>
        <v>1</v>
      </c>
      <c r="Y23" s="18" t="str">
        <f t="array" ref="Y23">IFERROR(IF(INDEX($B23:$Q23,1,MATCH(FALSE,$B23:$Q23=$B$5:$P$5,0))=0,"divisor is larger","divisor is smaller"),"arrasy are equal")</f>
        <v>divisor is larger</v>
      </c>
      <c r="AJ23" s="1"/>
    </row>
    <row r="24" spans="1:44" x14ac:dyDescent="0.25">
      <c r="A24" s="11">
        <f t="shared" si="26"/>
        <v>10</v>
      </c>
      <c r="R24" t="str">
        <f t="shared" ca="1" si="28"/>
        <v/>
      </c>
      <c r="S24" t="str">
        <f t="shared" si="23"/>
        <v/>
      </c>
      <c r="X24" s="17">
        <f t="shared" si="25"/>
        <v>1</v>
      </c>
      <c r="Y24" s="18" t="str">
        <f t="array" ref="Y24">IFERROR(IF(INDEX($B24:$Q24,1,MATCH(FALSE,$B24:$Q24=$B$5:$P$5,0))=0,"divisor is larger","divisor is smaller"),"arrasy are equal")</f>
        <v>divisor is larger</v>
      </c>
      <c r="AJ24" s="1" t="s">
        <v>3</v>
      </c>
      <c r="AK24">
        <v>53</v>
      </c>
      <c r="AL24">
        <v>1</v>
      </c>
      <c r="AM24">
        <v>1</v>
      </c>
      <c r="AN24">
        <v>0</v>
      </c>
      <c r="AO24">
        <v>1</v>
      </c>
      <c r="AP24">
        <v>0</v>
      </c>
      <c r="AQ24">
        <v>1</v>
      </c>
    </row>
    <row r="25" spans="1:44" x14ac:dyDescent="0.25">
      <c r="A25" s="11">
        <f t="shared" si="26"/>
        <v>11</v>
      </c>
      <c r="R25" t="str">
        <f t="shared" ca="1" si="28"/>
        <v/>
      </c>
      <c r="S25" t="str">
        <f t="shared" si="23"/>
        <v/>
      </c>
      <c r="X25" s="17">
        <f t="shared" si="25"/>
        <v>1</v>
      </c>
      <c r="Y25" s="18" t="str">
        <f t="array" ref="Y25">IFERROR(IF(INDEX($B25:$Q25,1,MATCH(FALSE,$B25:$Q25=$B$5:$P$5,0))=0,"divisor is larger","divisor is smaller"),"arrasy are equal")</f>
        <v>divisor is larger</v>
      </c>
      <c r="AJ25" s="1" t="s">
        <v>4</v>
      </c>
      <c r="AK25">
        <v>24</v>
      </c>
      <c r="AL25">
        <v>0</v>
      </c>
      <c r="AM25">
        <v>1</v>
      </c>
      <c r="AN25">
        <v>1</v>
      </c>
      <c r="AO25">
        <v>0</v>
      </c>
      <c r="AP25">
        <v>0</v>
      </c>
      <c r="AQ25">
        <v>0</v>
      </c>
    </row>
    <row r="26" spans="1:44" x14ac:dyDescent="0.25">
      <c r="A26" s="11">
        <f t="shared" si="26"/>
        <v>12</v>
      </c>
      <c r="R26" t="str">
        <f t="shared" ca="1" si="28"/>
        <v/>
      </c>
      <c r="S26" t="str">
        <f t="shared" si="23"/>
        <v/>
      </c>
      <c r="X26" s="17">
        <f t="shared" si="25"/>
        <v>1</v>
      </c>
      <c r="Y26" s="18" t="str">
        <f t="array" ref="Y26">IFERROR(IF(INDEX($B26:$Q26,1,MATCH(FALSE,$B26:$Q26=$B$5:$P$5,0))=0,"divisor is larger","divisor is smaller"),"arrasy are equal")</f>
        <v>divisor is larger</v>
      </c>
      <c r="AJ26" s="4"/>
      <c r="AL26">
        <f t="shared" ref="AL26:AO26" si="32">_xlfn.BITXOR(AL25,1)</f>
        <v>1</v>
      </c>
      <c r="AM26">
        <f t="shared" si="32"/>
        <v>0</v>
      </c>
      <c r="AN26">
        <f t="shared" si="32"/>
        <v>0</v>
      </c>
      <c r="AO26">
        <f t="shared" si="32"/>
        <v>1</v>
      </c>
      <c r="AP26">
        <f>_xlfn.BITXOR(AP25,1)</f>
        <v>1</v>
      </c>
      <c r="AQ26">
        <f>_xlfn.BITXOR(AQ25,1)</f>
        <v>1</v>
      </c>
    </row>
    <row r="27" spans="1:44" x14ac:dyDescent="0.25">
      <c r="A27" s="11">
        <f t="shared" si="26"/>
        <v>13</v>
      </c>
      <c r="R27" t="str">
        <f t="shared" ca="1" si="28"/>
        <v/>
      </c>
      <c r="S27" t="str">
        <f t="shared" si="23"/>
        <v/>
      </c>
      <c r="X27" s="17">
        <f t="shared" si="25"/>
        <v>1</v>
      </c>
      <c r="Y27" s="18" t="str">
        <f t="array" ref="Y27">IFERROR(IF(INDEX($B27:$Q27,1,MATCH(FALSE,$B27:$Q27=$B$5:$P$5,0))=0,"divisor is larger","divisor is smaller"),"arrasy are equal")</f>
        <v>divisor is larger</v>
      </c>
      <c r="AJ27" s="1"/>
      <c r="AL27">
        <v>0</v>
      </c>
      <c r="AM27">
        <v>0</v>
      </c>
      <c r="AN27">
        <v>0</v>
      </c>
      <c r="AO27">
        <v>0</v>
      </c>
      <c r="AP27">
        <v>0</v>
      </c>
      <c r="AQ27">
        <v>1</v>
      </c>
    </row>
    <row r="28" spans="1:44" x14ac:dyDescent="0.25">
      <c r="A28" s="11">
        <f t="shared" si="26"/>
        <v>14</v>
      </c>
      <c r="R28" t="str">
        <f t="shared" ca="1" si="28"/>
        <v/>
      </c>
      <c r="S28" t="str">
        <f t="shared" si="23"/>
        <v/>
      </c>
      <c r="X28" s="17">
        <f t="shared" si="25"/>
        <v>1</v>
      </c>
      <c r="Y28" s="18" t="str">
        <f t="array" ref="Y28">IFERROR(IF(INDEX($B28:$Q28,1,MATCH(FALSE,$B28:$Q28=$B$5:$P$5,0))=0,"divisor is larger","divisor is smaller"),"arrasy are equal")</f>
        <v>divisor is larger</v>
      </c>
      <c r="AJ28" s="4" t="s">
        <v>52</v>
      </c>
      <c r="AL28">
        <f t="shared" ref="AL28:AO28" si="33">MOD(_xlfn.BITXOR(AL26,AL27)+IF(OR(AND(AM26=1,AM27=1),AND(SUM(AM26,AM27)=1,AM28=0)),1,0),2)</f>
        <v>1</v>
      </c>
      <c r="AM28">
        <f t="shared" si="33"/>
        <v>0</v>
      </c>
      <c r="AN28">
        <f t="shared" si="33"/>
        <v>1</v>
      </c>
      <c r="AO28">
        <f t="shared" si="33"/>
        <v>0</v>
      </c>
      <c r="AP28">
        <f>MOD(_xlfn.BITXOR(AP26,AP27)+IF(OR(AND(AQ26=1,AQ27=1),AND(SUM(AQ26,AQ27)=1,AQ28=0)),1,0),2)</f>
        <v>0</v>
      </c>
      <c r="AQ28">
        <f>MOD(AQ26+AQ27,2)</f>
        <v>0</v>
      </c>
    </row>
    <row r="29" spans="1:44" x14ac:dyDescent="0.25">
      <c r="A29" s="11">
        <f t="shared" si="26"/>
        <v>15</v>
      </c>
      <c r="R29" t="str">
        <f t="shared" ca="1" si="28"/>
        <v/>
      </c>
      <c r="S29" t="str">
        <f t="shared" si="23"/>
        <v/>
      </c>
      <c r="X29" s="17">
        <f t="shared" si="25"/>
        <v>1</v>
      </c>
      <c r="Y29" s="18" t="str">
        <f t="array" ref="Y29">IFERROR(IF(INDEX($B29:$Q29,1,MATCH(FALSE,$B29:$Q29=$B$5:$P$5,0))=0,"divisor is larger","divisor is smaller"),"arrasy are equal")</f>
        <v>divisor is larger</v>
      </c>
      <c r="AJ29" s="4" t="s">
        <v>53</v>
      </c>
      <c r="AK29">
        <f>BIN2DEC(_xlfn.CONCAT(AL29:AQ29))</f>
        <v>29</v>
      </c>
      <c r="AL29">
        <f t="shared" ref="AL29:AP29" si="34">MOD(AL24+AL28,2)</f>
        <v>0</v>
      </c>
      <c r="AM29">
        <f t="shared" si="34"/>
        <v>1</v>
      </c>
      <c r="AN29">
        <f t="shared" si="34"/>
        <v>1</v>
      </c>
      <c r="AO29">
        <f t="shared" si="34"/>
        <v>1</v>
      </c>
      <c r="AP29">
        <f t="shared" si="34"/>
        <v>0</v>
      </c>
      <c r="AQ29">
        <f>MOD(AQ24+AQ28,2)</f>
        <v>1</v>
      </c>
      <c r="AR29" t="s">
        <v>78</v>
      </c>
    </row>
    <row r="30" spans="1:44" x14ac:dyDescent="0.25">
      <c r="AK30">
        <f>AK24-AK25</f>
        <v>29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6F1FB-9342-4603-9ADC-B3EDF493E1D5}">
  <dimension ref="A1:BC30"/>
  <sheetViews>
    <sheetView workbookViewId="0">
      <selection activeCell="J14" sqref="J14"/>
    </sheetView>
  </sheetViews>
  <sheetFormatPr defaultRowHeight="15" x14ac:dyDescent="0.25"/>
  <cols>
    <col min="1" max="1" width="52.28515625" bestFit="1" customWidth="1"/>
    <col min="2" max="17" width="3.28515625" customWidth="1"/>
    <col min="18" max="18" width="6" bestFit="1" customWidth="1"/>
    <col min="19" max="22" width="4.7109375" customWidth="1"/>
    <col min="23" max="23" width="8" bestFit="1" customWidth="1"/>
    <col min="24" max="24" width="4.7109375" customWidth="1"/>
    <col min="25" max="25" width="16.28515625" bestFit="1" customWidth="1"/>
    <col min="26" max="26" width="6" bestFit="1" customWidth="1"/>
    <col min="27" max="27" width="6.140625" bestFit="1" customWidth="1"/>
    <col min="28" max="29" width="4.7109375" customWidth="1"/>
    <col min="30" max="30" width="7" bestFit="1" customWidth="1"/>
    <col min="31" max="31" width="6" bestFit="1" customWidth="1"/>
    <col min="32" max="258" width="4.7109375" customWidth="1"/>
  </cols>
  <sheetData>
    <row r="1" spans="1:55" x14ac:dyDescent="0.25">
      <c r="A1" t="s">
        <v>54</v>
      </c>
      <c r="B1" s="2" t="str">
        <f ca="1">_xlfn.CONCAT(AN1:BC1)</f>
        <v>1111011001100100</v>
      </c>
      <c r="G1" t="s">
        <v>92</v>
      </c>
      <c r="J1" t="s">
        <v>63</v>
      </c>
      <c r="K1" t="s">
        <v>63</v>
      </c>
      <c r="T1">
        <f ca="1">LEN(B1)</f>
        <v>16</v>
      </c>
      <c r="U1">
        <f ca="1">FIND(1,B1,1)</f>
        <v>1</v>
      </c>
      <c r="AA1">
        <f ca="1">SUMPRODUCT(--MID(B1,LEN(B1)+1-ROW(INDIRECT("1:"&amp;LEN(B1))),1),(2^(ROW(INDIRECT("1:"&amp;LEN(B1)))-1)))</f>
        <v>63076</v>
      </c>
      <c r="AN1">
        <f t="shared" ref="AN1:BC2" ca="1" si="0">ROUND(RAND(),0)</f>
        <v>1</v>
      </c>
      <c r="AO1">
        <f t="shared" ca="1" si="0"/>
        <v>1</v>
      </c>
      <c r="AP1">
        <f t="shared" ca="1" si="0"/>
        <v>1</v>
      </c>
      <c r="AQ1">
        <f t="shared" ca="1" si="0"/>
        <v>1</v>
      </c>
      <c r="AR1">
        <f t="shared" ca="1" si="0"/>
        <v>0</v>
      </c>
      <c r="AS1">
        <f t="shared" ca="1" si="0"/>
        <v>1</v>
      </c>
      <c r="AT1">
        <f t="shared" ca="1" si="0"/>
        <v>1</v>
      </c>
      <c r="AU1">
        <f t="shared" ca="1" si="0"/>
        <v>0</v>
      </c>
      <c r="AV1">
        <f t="shared" ca="1" si="0"/>
        <v>0</v>
      </c>
      <c r="AW1">
        <f t="shared" ca="1" si="0"/>
        <v>1</v>
      </c>
      <c r="AX1">
        <f t="shared" ca="1" si="0"/>
        <v>1</v>
      </c>
      <c r="AY1">
        <f t="shared" ca="1" si="0"/>
        <v>0</v>
      </c>
      <c r="AZ1">
        <f t="shared" ca="1" si="0"/>
        <v>0</v>
      </c>
      <c r="BA1">
        <f t="shared" ca="1" si="0"/>
        <v>1</v>
      </c>
      <c r="BB1">
        <f t="shared" ca="1" si="0"/>
        <v>0</v>
      </c>
      <c r="BC1">
        <f t="shared" ca="1" si="0"/>
        <v>0</v>
      </c>
    </row>
    <row r="2" spans="1:55" x14ac:dyDescent="0.25">
      <c r="A2" t="s">
        <v>55</v>
      </c>
      <c r="B2" s="2" t="str">
        <f ca="1">_xlfn.CONCAT(AN2:BC2)</f>
        <v>1101011001010111</v>
      </c>
      <c r="G2" t="s">
        <v>93</v>
      </c>
      <c r="J2" t="s">
        <v>51</v>
      </c>
      <c r="K2" t="s">
        <v>84</v>
      </c>
      <c r="T2">
        <f ca="1">LEN(B2)</f>
        <v>16</v>
      </c>
      <c r="U2">
        <f ca="1">FIND(1,B2,1)</f>
        <v>1</v>
      </c>
      <c r="AA2">
        <f ca="1">SUMPRODUCT(--MID(B2,LEN(B2)+1-ROW(INDIRECT("1:"&amp;LEN(B2))),1),(2^(ROW(INDIRECT("1:"&amp;LEN(B2)))-1)))</f>
        <v>54871</v>
      </c>
      <c r="AC2">
        <f ca="1">QUOTIENT(AA1,AA2)</f>
        <v>1</v>
      </c>
      <c r="AD2">
        <f ca="1">AA1-AC2*AA2</f>
        <v>8205</v>
      </c>
      <c r="AE2" s="8" t="str">
        <f ca="1">DEC2BIN(MOD(QUOTIENT(AD2,256^3),256),8)&amp;DEC2BIN(MOD(QUOTIENT(AD2,256^2),256),8)&amp;DEC2BIN(MOD(QUOTIENT(AD2,256^1),256),8)&amp;DEC2BIN(MOD(QUOTIENT(AD2,256^0),256),8)</f>
        <v>00000000000000000010000000001101</v>
      </c>
      <c r="AN2">
        <f t="shared" ca="1" si="0"/>
        <v>1</v>
      </c>
      <c r="AO2">
        <f t="shared" ca="1" si="0"/>
        <v>1</v>
      </c>
      <c r="AP2">
        <f t="shared" ca="1" si="0"/>
        <v>0</v>
      </c>
      <c r="AQ2">
        <f t="shared" ca="1" si="0"/>
        <v>1</v>
      </c>
      <c r="AR2">
        <f t="shared" ca="1" si="0"/>
        <v>0</v>
      </c>
      <c r="AS2">
        <f t="shared" ca="1" si="0"/>
        <v>1</v>
      </c>
      <c r="AT2">
        <f t="shared" ca="1" si="0"/>
        <v>1</v>
      </c>
      <c r="AU2">
        <f t="shared" ca="1" si="0"/>
        <v>0</v>
      </c>
      <c r="AV2">
        <f t="shared" ca="1" si="0"/>
        <v>0</v>
      </c>
      <c r="AW2">
        <f t="shared" ca="1" si="0"/>
        <v>1</v>
      </c>
      <c r="AX2">
        <f t="shared" ca="1" si="0"/>
        <v>0</v>
      </c>
      <c r="AY2">
        <f t="shared" ca="1" si="0"/>
        <v>1</v>
      </c>
      <c r="AZ2">
        <f t="shared" ca="1" si="0"/>
        <v>0</v>
      </c>
      <c r="BA2">
        <f t="shared" ca="1" si="0"/>
        <v>1</v>
      </c>
      <c r="BB2">
        <f t="shared" ca="1" si="0"/>
        <v>1</v>
      </c>
      <c r="BC2">
        <f t="shared" ca="1" si="0"/>
        <v>1</v>
      </c>
    </row>
    <row r="3" spans="1:55" x14ac:dyDescent="0.25">
      <c r="A3" t="s">
        <v>77</v>
      </c>
      <c r="B3" s="9">
        <v>1</v>
      </c>
      <c r="C3" s="9">
        <f>B3+1</f>
        <v>2</v>
      </c>
      <c r="D3" s="9">
        <f t="shared" ref="D3:Q3" si="1">C3+1</f>
        <v>3</v>
      </c>
      <c r="E3" s="9">
        <f t="shared" si="1"/>
        <v>4</v>
      </c>
      <c r="F3" s="9">
        <f t="shared" si="1"/>
        <v>5</v>
      </c>
      <c r="G3" s="9">
        <f t="shared" si="1"/>
        <v>6</v>
      </c>
      <c r="H3" s="9">
        <f t="shared" si="1"/>
        <v>7</v>
      </c>
      <c r="I3" s="9">
        <f t="shared" si="1"/>
        <v>8</v>
      </c>
      <c r="J3" s="9">
        <f t="shared" si="1"/>
        <v>9</v>
      </c>
      <c r="K3" s="9">
        <f t="shared" si="1"/>
        <v>10</v>
      </c>
      <c r="L3" s="9">
        <f t="shared" si="1"/>
        <v>11</v>
      </c>
      <c r="M3" s="9">
        <f t="shared" si="1"/>
        <v>12</v>
      </c>
      <c r="N3" s="9">
        <f t="shared" si="1"/>
        <v>13</v>
      </c>
      <c r="O3" s="9">
        <f t="shared" si="1"/>
        <v>14</v>
      </c>
      <c r="P3" s="9">
        <f t="shared" si="1"/>
        <v>15</v>
      </c>
      <c r="Q3" s="9">
        <f t="shared" si="1"/>
        <v>16</v>
      </c>
      <c r="R3" s="9"/>
      <c r="T3" s="9" t="s">
        <v>59</v>
      </c>
      <c r="U3" s="9" t="s">
        <v>66</v>
      </c>
      <c r="V3" s="9"/>
    </row>
    <row r="4" spans="1:55" x14ac:dyDescent="0.25">
      <c r="A4" s="2" t="s">
        <v>54</v>
      </c>
      <c r="B4">
        <f t="shared" ref="B4:Q4" ca="1" si="2">VALUE(MID($B$1,B$3,1))</f>
        <v>1</v>
      </c>
      <c r="C4">
        <f t="shared" ca="1" si="2"/>
        <v>1</v>
      </c>
      <c r="D4">
        <f t="shared" ca="1" si="2"/>
        <v>1</v>
      </c>
      <c r="E4">
        <f t="shared" ca="1" si="2"/>
        <v>1</v>
      </c>
      <c r="F4">
        <f t="shared" ca="1" si="2"/>
        <v>0</v>
      </c>
      <c r="G4">
        <f t="shared" ca="1" si="2"/>
        <v>1</v>
      </c>
      <c r="H4">
        <f t="shared" ca="1" si="2"/>
        <v>1</v>
      </c>
      <c r="I4">
        <f t="shared" ca="1" si="2"/>
        <v>0</v>
      </c>
      <c r="J4">
        <f t="shared" ca="1" si="2"/>
        <v>0</v>
      </c>
      <c r="K4">
        <f t="shared" ca="1" si="2"/>
        <v>1</v>
      </c>
      <c r="L4">
        <f t="shared" ca="1" si="2"/>
        <v>1</v>
      </c>
      <c r="M4">
        <f t="shared" ca="1" si="2"/>
        <v>0</v>
      </c>
      <c r="N4">
        <f t="shared" ca="1" si="2"/>
        <v>0</v>
      </c>
      <c r="O4">
        <f t="shared" ca="1" si="2"/>
        <v>1</v>
      </c>
      <c r="P4">
        <f t="shared" ca="1" si="2"/>
        <v>0</v>
      </c>
      <c r="Q4">
        <f t="shared" ca="1" si="2"/>
        <v>0</v>
      </c>
      <c r="T4">
        <f t="shared" ref="T4:T6" ca="1" si="3">LEN(_xlfn.CONCAT(B4:Q4))</f>
        <v>16</v>
      </c>
      <c r="U4">
        <f ca="1">FIND(1,_xlfn.CONCAT(B4:Q4),1)</f>
        <v>1</v>
      </c>
      <c r="W4" s="12" t="s">
        <v>79</v>
      </c>
      <c r="X4" s="14" t="s">
        <v>80</v>
      </c>
      <c r="Y4" s="15"/>
      <c r="Z4" s="16"/>
      <c r="AD4" t="s">
        <v>70</v>
      </c>
    </row>
    <row r="5" spans="1:55" x14ac:dyDescent="0.25">
      <c r="A5" s="2" t="s">
        <v>55</v>
      </c>
      <c r="B5">
        <f ca="1">VALUE(MID($B$2,B$3,1))</f>
        <v>1</v>
      </c>
      <c r="C5">
        <f t="shared" ref="C5:Q5" ca="1" si="4">VALUE(MID($B$2,C$3,1))</f>
        <v>1</v>
      </c>
      <c r="D5">
        <f t="shared" ca="1" si="4"/>
        <v>0</v>
      </c>
      <c r="E5">
        <f t="shared" ca="1" si="4"/>
        <v>1</v>
      </c>
      <c r="F5">
        <f t="shared" ca="1" si="4"/>
        <v>0</v>
      </c>
      <c r="G5">
        <f t="shared" ca="1" si="4"/>
        <v>1</v>
      </c>
      <c r="H5">
        <f t="shared" ca="1" si="4"/>
        <v>1</v>
      </c>
      <c r="I5">
        <f t="shared" ca="1" si="4"/>
        <v>0</v>
      </c>
      <c r="J5">
        <f t="shared" ca="1" si="4"/>
        <v>0</v>
      </c>
      <c r="K5">
        <f t="shared" ca="1" si="4"/>
        <v>1</v>
      </c>
      <c r="L5">
        <f t="shared" ca="1" si="4"/>
        <v>0</v>
      </c>
      <c r="M5">
        <f t="shared" ca="1" si="4"/>
        <v>1</v>
      </c>
      <c r="N5">
        <f t="shared" ca="1" si="4"/>
        <v>0</v>
      </c>
      <c r="O5">
        <f t="shared" ca="1" si="4"/>
        <v>1</v>
      </c>
      <c r="P5">
        <f t="shared" ca="1" si="4"/>
        <v>1</v>
      </c>
      <c r="Q5">
        <f t="shared" ca="1" si="4"/>
        <v>1</v>
      </c>
      <c r="T5">
        <f t="shared" ca="1" si="3"/>
        <v>16</v>
      </c>
      <c r="W5" s="13" t="str">
        <f ca="1">IF(LEN(_xlfn.CONCAT(B5:Q5))&lt;LEN(_xlfn.CONCAT($B$5:$Q$5)),"STOP AT PRIOR","")</f>
        <v/>
      </c>
      <c r="X5" s="17">
        <f ca="1">IF(Y5="divisor is larger",0,1)</f>
        <v>1</v>
      </c>
      <c r="Y5" s="18" t="str">
        <f t="array" aca="1" ref="Y5" ca="1">IFERROR(IF(INDEX($B$4:$Q$4,1,MATCH(FALSE,$B$4:$Q$4=$B$5:$Q$5,0))=0,"divisor is larger","divisor is smaller"),"arrasy are equal")</f>
        <v>divisor is smaller</v>
      </c>
      <c r="Z5" s="19"/>
      <c r="AD5" t="s">
        <v>83</v>
      </c>
    </row>
    <row r="6" spans="1:55" x14ac:dyDescent="0.25">
      <c r="A6" s="2" t="s">
        <v>33</v>
      </c>
      <c r="B6">
        <f t="shared" ref="B6:O6" ca="1" si="5">IF(B5="","",IF(C5="",MOD(_xlfn.BITXOR(B5,1)+1,2),MOD(_xlfn.BITXOR(B5,1)+IF(AND(_xlfn.BITXOR(C5,1)=1,C6=0),1,0),2)))</f>
        <v>0</v>
      </c>
      <c r="C6">
        <f t="shared" ca="1" si="5"/>
        <v>0</v>
      </c>
      <c r="D6">
        <f t="shared" ca="1" si="5"/>
        <v>1</v>
      </c>
      <c r="E6">
        <f t="shared" ca="1" si="5"/>
        <v>0</v>
      </c>
      <c r="F6">
        <f t="shared" ca="1" si="5"/>
        <v>1</v>
      </c>
      <c r="G6">
        <f t="shared" ca="1" si="5"/>
        <v>0</v>
      </c>
      <c r="H6">
        <f t="shared" ca="1" si="5"/>
        <v>0</v>
      </c>
      <c r="I6">
        <f t="shared" ca="1" si="5"/>
        <v>1</v>
      </c>
      <c r="J6">
        <f t="shared" ca="1" si="5"/>
        <v>1</v>
      </c>
      <c r="K6">
        <f t="shared" ca="1" si="5"/>
        <v>0</v>
      </c>
      <c r="L6">
        <f t="shared" ca="1" si="5"/>
        <v>1</v>
      </c>
      <c r="M6">
        <f t="shared" ca="1" si="5"/>
        <v>0</v>
      </c>
      <c r="N6">
        <f t="shared" ca="1" si="5"/>
        <v>1</v>
      </c>
      <c r="O6">
        <f t="shared" ca="1" si="5"/>
        <v>0</v>
      </c>
      <c r="P6">
        <f ca="1">IF(P5="","",IF(Q5="",MOD(_xlfn.BITXOR(P5,1)+1,2),MOD(_xlfn.BITXOR(P5,1)+IF(AND(_xlfn.BITXOR(Q5,1)=1,Q6=0),1,0),2)))</f>
        <v>0</v>
      </c>
      <c r="Q6">
        <f ca="1">IF(Q5="","",IF(R5="",MOD(_xlfn.BITXOR(Q5,1)+1,2),MOD(_xlfn.BITXOR(Q5,1)+IF(AND(_xlfn.BITXOR(R5,1)=1,R6=0),1,0),2)))</f>
        <v>1</v>
      </c>
      <c r="T6">
        <f t="shared" ca="1" si="3"/>
        <v>16</v>
      </c>
      <c r="U6">
        <f ca="1">FIND(1,_xlfn.CONCAT(B6:Q6),1)</f>
        <v>3</v>
      </c>
      <c r="X6" t="s">
        <v>76</v>
      </c>
      <c r="AD6" t="s">
        <v>64</v>
      </c>
    </row>
    <row r="7" spans="1:55" x14ac:dyDescent="0.25">
      <c r="A7" s="2"/>
      <c r="P7" s="2"/>
    </row>
    <row r="8" spans="1:55" x14ac:dyDescent="0.25">
      <c r="A8" t="s">
        <v>0</v>
      </c>
    </row>
    <row r="9" spans="1:55" x14ac:dyDescent="0.25">
      <c r="A9" s="2" t="s">
        <v>87</v>
      </c>
    </row>
    <row r="10" spans="1:55" x14ac:dyDescent="0.25">
      <c r="A10" s="2"/>
      <c r="Z10">
        <f ca="1">SUMPRODUCT(--MID(AA10,LEN(AA10)+1-ROW(INDIRECT("1:"&amp;LEN(AA10))),1),(2^(ROW(INDIRECT("1:"&amp;LEN(AA10)))-1)))</f>
        <v>8205</v>
      </c>
      <c r="AA10" t="str">
        <f ca="1">_xlfn.CONCAT(B14:Q14)</f>
        <v>0010000000001101</v>
      </c>
      <c r="AD10" t="s">
        <v>72</v>
      </c>
      <c r="AE10">
        <f ca="1">SUMPRODUCT(--MID(AD10,LEN(AD10)+1-ROW(INDIRECT("1:"&amp;LEN(AD10))),1),(2^(ROW(INDIRECT("1:"&amp;LEN(AD10)))-1)))</f>
        <v>13242</v>
      </c>
    </row>
    <row r="11" spans="1:55" x14ac:dyDescent="0.25">
      <c r="Z11" t="b">
        <f ca="1">Z10=AD2</f>
        <v>1</v>
      </c>
    </row>
    <row r="12" spans="1:55" x14ac:dyDescent="0.25">
      <c r="A12" s="2" t="s">
        <v>0</v>
      </c>
      <c r="X12" t="s">
        <v>86</v>
      </c>
    </row>
    <row r="13" spans="1:55" x14ac:dyDescent="0.25">
      <c r="A13" s="2" t="s">
        <v>81</v>
      </c>
      <c r="Y13" s="2" t="s">
        <v>85</v>
      </c>
    </row>
    <row r="14" spans="1:55" x14ac:dyDescent="0.25">
      <c r="A14" s="10">
        <v>1</v>
      </c>
      <c r="B14">
        <f ca="1">IFERROR(IF(B$3=$T$6,IFERROR(MOD(B$4+B$6,2),""),IF(B$3=$T$6+1,B$4,MOD(MOD(B$4+B$6,2)+IF(OR(AND(C$4=1,C$6=1),AND(SUM(C$4,C$6)=1,C$14=0)),1,0),2))),"")</f>
        <v>0</v>
      </c>
      <c r="C14">
        <f t="shared" ref="C14:Q14" ca="1" si="6">IFERROR(IF(C$3=$T$6,IFERROR(MOD(C$4+C$6,2),""),IF(C$3=$T$6+1,C$4,MOD(MOD(C$4+C$6,2)+IF(OR(AND(D$4=1,D$6=1),AND(SUM(D$4,D$6)=1,D$14=0)),1,0),2))),"")</f>
        <v>0</v>
      </c>
      <c r="D14">
        <f t="shared" ca="1" si="6"/>
        <v>1</v>
      </c>
      <c r="E14">
        <f t="shared" ca="1" si="6"/>
        <v>0</v>
      </c>
      <c r="F14">
        <f t="shared" ca="1" si="6"/>
        <v>0</v>
      </c>
      <c r="G14">
        <f t="shared" ca="1" si="6"/>
        <v>0</v>
      </c>
      <c r="H14">
        <f t="shared" ca="1" si="6"/>
        <v>0</v>
      </c>
      <c r="I14">
        <f t="shared" ca="1" si="6"/>
        <v>0</v>
      </c>
      <c r="J14">
        <f t="shared" ca="1" si="6"/>
        <v>0</v>
      </c>
      <c r="K14">
        <f t="shared" ca="1" si="6"/>
        <v>0</v>
      </c>
      <c r="L14">
        <f t="shared" ca="1" si="6"/>
        <v>0</v>
      </c>
      <c r="M14">
        <f t="shared" ca="1" si="6"/>
        <v>0</v>
      </c>
      <c r="N14">
        <f t="shared" ca="1" si="6"/>
        <v>1</v>
      </c>
      <c r="O14">
        <f t="shared" ca="1" si="6"/>
        <v>1</v>
      </c>
      <c r="P14">
        <f t="shared" ca="1" si="6"/>
        <v>0</v>
      </c>
      <c r="Q14">
        <f t="shared" ca="1" si="6"/>
        <v>1</v>
      </c>
      <c r="R14">
        <f t="shared" ref="R14" ca="1" si="7">IF(S14="","",SUMPRODUCT(--MID(S14,LEN(S14)+1-ROW(INDIRECT("1:"&amp;LEN(S14))),1),(2^(ROW(INDIRECT("1:"&amp;LEN(S14)))-1))))</f>
        <v>8205</v>
      </c>
      <c r="S14" t="str">
        <f t="shared" ref="S14" ca="1" si="8">IF(Y14="divisor is larger",_xlfn.CONCAT(B14:Q14),"")</f>
        <v>0010000000001101</v>
      </c>
      <c r="T14">
        <f ca="1">LEN(_xlfn.CONCAT(B14:Q14))</f>
        <v>16</v>
      </c>
      <c r="U14">
        <f ca="1">FIND(1,_xlfn.CONCAT(B14:Q14),1)</f>
        <v>3</v>
      </c>
      <c r="W14" s="13" t="str">
        <f ca="1">IF(LEN(_xlfn.CONCAT(B14:Q14))&lt;LEN(_xlfn.CONCAT($B$5:$Q$5)),"STOP AT PRIOR","")</f>
        <v/>
      </c>
      <c r="X14" s="17">
        <f ca="1">IF(Y5="divisor is larger",0,1)</f>
        <v>1</v>
      </c>
      <c r="Y14" s="18" t="str">
        <f t="array" aca="1" ref="Y14" ca="1">IFERROR(IF(INDEX($B14:$Q14,1,MATCH(FALSE,$B14:$Q14=$B$5:$P$5,0))=0,"divisor is larger","divisor is smaller"),"arrasy are equal")</f>
        <v>divisor is larger</v>
      </c>
      <c r="Z14" s="2" t="s">
        <v>82</v>
      </c>
    </row>
    <row r="15" spans="1:55" x14ac:dyDescent="0.25">
      <c r="A15" s="11">
        <f>A14+1</f>
        <v>2</v>
      </c>
      <c r="B15">
        <f ca="1">IFERROR(IF(B$3=$T$6,IFERROR(MOD(B14+B$6,2),""),IF(B$3=$T$6+1,B14,MOD(MOD(B14+B$6,2)+IF(OR(AND(C14=1,C$6=1),AND(SUM(C14,C$6)=1,C15=0)),1,0),2))),"")</f>
        <v>0</v>
      </c>
      <c r="C15">
        <f t="shared" ref="C15:P15" ca="1" si="9">IFERROR(IF(C$3=$T$6,IFERROR(MOD(C14+C$6,2),""),IF(C$3=$T$6+1,C14,MOD(MOD(C14+C$6,2)+IF(OR(AND(D14=1,D$6=1),AND(SUM(D14,D$6)=1,D15=0)),1,0),2))),"")</f>
        <v>1</v>
      </c>
      <c r="D15">
        <f t="shared" ca="1" si="9"/>
        <v>0</v>
      </c>
      <c r="E15">
        <f t="shared" ca="1" si="9"/>
        <v>0</v>
      </c>
      <c r="F15">
        <f t="shared" ca="1" si="9"/>
        <v>1</v>
      </c>
      <c r="G15">
        <f t="shared" ca="1" si="9"/>
        <v>0</v>
      </c>
      <c r="H15">
        <f t="shared" ca="1" si="9"/>
        <v>0</v>
      </c>
      <c r="I15">
        <f t="shared" ca="1" si="9"/>
        <v>1</v>
      </c>
      <c r="J15">
        <f t="shared" ca="1" si="9"/>
        <v>1</v>
      </c>
      <c r="K15">
        <f t="shared" ca="1" si="9"/>
        <v>0</v>
      </c>
      <c r="L15">
        <f t="shared" ca="1" si="9"/>
        <v>1</v>
      </c>
      <c r="M15">
        <f t="shared" ca="1" si="9"/>
        <v>1</v>
      </c>
      <c r="N15">
        <f t="shared" ca="1" si="9"/>
        <v>0</v>
      </c>
      <c r="O15">
        <f t="shared" ca="1" si="9"/>
        <v>1</v>
      </c>
      <c r="P15">
        <f t="shared" ca="1" si="9"/>
        <v>1</v>
      </c>
      <c r="Q15">
        <f ca="1">IFERROR(IF(Q$3=$T$6,IFERROR(MOD(Q14+Q$6,2),""),IF(Q$3=$T$6+1,Q14,MOD(MOD(Q14+Q$6,2)+IF(OR(AND(R14=1,R$6=1),AND(SUM(R14,R$6)=1,S15=0)),1,0),2))),"")</f>
        <v>0</v>
      </c>
      <c r="R15">
        <f ca="1">IF(S15="","",SUMPRODUCT(--MID(S15,LEN(S15)+1-ROW(INDIRECT("1:"&amp;LEN(S15))),1),(2^(ROW(INDIRECT("1:"&amp;LEN(S15)))-1))))</f>
        <v>18870</v>
      </c>
      <c r="S15" t="str">
        <f ca="1">IF(Y15="divisor is larger",_xlfn.CONCAT(B15:Q15),"")</f>
        <v>0100100110110110</v>
      </c>
      <c r="W15" s="13"/>
      <c r="X15" s="17">
        <f t="shared" ref="X15:X29" si="10">IF(Y6="divisor is larger",0,1)</f>
        <v>1</v>
      </c>
      <c r="Y15" s="18" t="str">
        <f t="array" aca="1" ref="Y15" ca="1">IFERROR(IF(INDEX($B15:$Q15,1,MATCH(FALSE,$B15:$Q15=$B$5:$P$5,0))=0,"divisor is larger","divisor is smaller"),"arrasy are equal")</f>
        <v>divisor is larger</v>
      </c>
      <c r="AF15">
        <v>1</v>
      </c>
      <c r="AG15">
        <v>1</v>
      </c>
      <c r="AH15">
        <v>0</v>
      </c>
      <c r="AI15">
        <v>0</v>
      </c>
    </row>
    <row r="16" spans="1:55" x14ac:dyDescent="0.25">
      <c r="A16" s="11">
        <f t="shared" ref="A16:A29" si="11">A15+1</f>
        <v>3</v>
      </c>
      <c r="B16">
        <f t="shared" ref="B16:B29" ca="1" si="12">IFERROR(IF(B$3=$T$6,IFERROR(MOD(B15+B$6,2),""),IF(B$3=$T$6+1,B15,MOD(MOD(B15+B$6,2)+IF(OR(AND(C15=1,C$6=1),AND(SUM(C15,C$6)=1,C16=0)),1,0),2))),"")</f>
        <v>0</v>
      </c>
      <c r="C16">
        <f t="shared" ref="C16:C29" ca="1" si="13">IFERROR(IF(C$3=$T$6,IFERROR(MOD(C15+C$6,2),""),IF(C$3=$T$6+1,C15,MOD(MOD(C15+C$6,2)+IF(OR(AND(D15=1,D$6=1),AND(SUM(D15,D$6)=1,D16=0)),1,0),2))),"")</f>
        <v>1</v>
      </c>
      <c r="D16">
        <f t="shared" ref="D16:D29" ca="1" si="14">IFERROR(IF(D$3=$T$6,IFERROR(MOD(D15+D$6,2),""),IF(D$3=$T$6+1,D15,MOD(MOD(D15+D$6,2)+IF(OR(AND(E15=1,E$6=1),AND(SUM(E15,E$6)=1,E16=0)),1,0),2))),"")</f>
        <v>1</v>
      </c>
      <c r="E16">
        <f t="shared" ref="E16:E29" ca="1" si="15">IFERROR(IF(E$3=$T$6,IFERROR(MOD(E15+E$6,2),""),IF(E$3=$T$6+1,E15,MOD(MOD(E15+E$6,2)+IF(OR(AND(F15=1,F$6=1),AND(SUM(F15,F$6)=1,F16=0)),1,0),2))),"")</f>
        <v>1</v>
      </c>
      <c r="F16">
        <f t="shared" ref="F16:F29" ca="1" si="16">IFERROR(IF(F$3=$T$6,IFERROR(MOD(F15+F$6,2),""),IF(F$3=$T$6+1,F15,MOD(MOD(F15+F$6,2)+IF(OR(AND(G15=1,G$6=1),AND(SUM(G15,G$6)=1,G16=0)),1,0),2))),"")</f>
        <v>0</v>
      </c>
      <c r="G16">
        <f t="shared" ref="G16:G29" ca="1" si="17">IFERROR(IF(G$3=$T$6,IFERROR(MOD(G15+G$6,2),""),IF(G$3=$T$6+1,G15,MOD(MOD(G15+G$6,2)+IF(OR(AND(H15=1,H$6=1),AND(SUM(H15,H$6)=1,H16=0)),1,0),2))),"")</f>
        <v>0</v>
      </c>
      <c r="H16">
        <f t="shared" ref="H16:H29" ca="1" si="18">IFERROR(IF(H$3=$T$6,IFERROR(MOD(H15+H$6,2),""),IF(H$3=$T$6+1,H15,MOD(MOD(H15+H$6,2)+IF(OR(AND(I15=1,I$6=1),AND(SUM(I15,I$6)=1,I16=0)),1,0),2))),"")</f>
        <v>1</v>
      </c>
      <c r="I16">
        <f t="shared" ref="I16:I29" ca="1" si="19">IFERROR(IF(I$3=$T$6,IFERROR(MOD(I15+I$6,2),""),IF(I$3=$T$6+1,I15,MOD(MOD(I15+I$6,2)+IF(OR(AND(J15=1,J$6=1),AND(SUM(J15,J$6)=1,J16=0)),1,0),2))),"")</f>
        <v>1</v>
      </c>
      <c r="J16">
        <f t="shared" ref="J16:J29" ca="1" si="20">IFERROR(IF(J$3=$T$6,IFERROR(MOD(J15+J$6,2),""),IF(J$3=$T$6+1,J15,MOD(MOD(J15+J$6,2)+IF(OR(AND(K15=1,K$6=1),AND(SUM(K15,K$6)=1,K16=0)),1,0),2))),"")</f>
        <v>0</v>
      </c>
      <c r="K16">
        <f t="shared" ref="K16:K29" ca="1" si="21">IFERROR(IF(K$3=$T$6,IFERROR(MOD(K15+K$6,2),""),IF(K$3=$T$6+1,K15,MOD(MOD(K15+K$6,2)+IF(OR(AND(L15=1,L$6=1),AND(SUM(L15,L$6)=1,L16=0)),1,0),2))),"")</f>
        <v>1</v>
      </c>
      <c r="L16">
        <f t="shared" ref="L16:L29" ca="1" si="22">IFERROR(IF(L$3=$T$6,IFERROR(MOD(L15+L$6,2),""),IF(L$3=$T$6+1,L15,MOD(MOD(L15+L$6,2)+IF(OR(AND(M15=1,M$6=1),AND(SUM(M15,M$6)=1,M16=0)),1,0),2))),"")</f>
        <v>0</v>
      </c>
      <c r="M16">
        <f t="shared" ref="M16:M29" ca="1" si="23">IFERROR(IF(M$3=$T$6,IFERROR(MOD(M15+M$6,2),""),IF(M$3=$T$6+1,M15,MOD(MOD(M15+M$6,2)+IF(OR(AND(N15=1,N$6=1),AND(SUM(N15,N$6)=1,N16=0)),1,0),2))),"")</f>
        <v>1</v>
      </c>
      <c r="N16">
        <f t="shared" ref="N16:N29" ca="1" si="24">IFERROR(IF(N$3=$T$6,IFERROR(MOD(N15+N$6,2),""),IF(N$3=$T$6+1,N15,MOD(MOD(N15+N$6,2)+IF(OR(AND(O15=1,O$6=1),AND(SUM(O15,O$6)=1,O16=0)),1,0),2))),"")</f>
        <v>1</v>
      </c>
      <c r="O16">
        <f t="shared" ref="O16:O29" ca="1" si="25">IFERROR(IF(O$3=$T$6,IFERROR(MOD(O15+O$6,2),""),IF(O$3=$T$6+1,O15,MOD(MOD(O15+O$6,2)+IF(OR(AND(P15=1,P$6=1),AND(SUM(P15,P$6)=1,P16=0)),1,0),2))),"")</f>
        <v>1</v>
      </c>
      <c r="P16">
        <f t="shared" ref="P16:P29" ca="1" si="26">IFERROR(IF(P$3=$T$6,IFERROR(MOD(P15+P$6,2),""),IF(P$3=$T$6+1,P15,MOD(MOD(P15+P$6,2)+IF(OR(AND(Q15=1,Q$6=1),AND(SUM(Q15,Q$6)=1,Q16=0)),1,0),2))),"")</f>
        <v>1</v>
      </c>
      <c r="Q16">
        <f ca="1">IFERROR(IF(Q$3=$T$6,IFERROR(MOD(Q15+Q$6,2),""),IF(Q$3=$T$6+1,Q15,MOD(MOD(Q15+Q$6,2)+IF(OR(AND(S15=1,R$6=1),AND(SUM(S15,R$6)=1,R16=0)),1,0),2))),"")</f>
        <v>1</v>
      </c>
      <c r="R16">
        <f t="shared" ref="R16:R29" ca="1" si="27">IF(S16="","",SUMPRODUCT(--MID(S16,LEN(S16)+1-ROW(INDIRECT("1:"&amp;LEN(S16))),1),(2^(ROW(INDIRECT("1:"&amp;LEN(S16)))-1))))</f>
        <v>29535</v>
      </c>
      <c r="S16" t="str">
        <f t="shared" ref="S16:S29" ca="1" si="28">IF(Y16="divisor is larger",_xlfn.CONCAT(B16:Q16),"")</f>
        <v>0111001101011111</v>
      </c>
      <c r="X16" s="17">
        <f t="shared" si="10"/>
        <v>1</v>
      </c>
      <c r="Y16" s="18" t="str">
        <f t="array" aca="1" ref="Y16" ca="1">IFERROR(IF(INDEX($B16:$Q16,1,MATCH(FALSE,$B16:$Q16=$B$5:$P$5,0))=0,"divisor is larger","divisor is smaller"),"arrasy are equal")</f>
        <v>divisor is larger</v>
      </c>
      <c r="AF16">
        <v>0</v>
      </c>
      <c r="AG16">
        <v>1</v>
      </c>
      <c r="AH16">
        <v>0</v>
      </c>
      <c r="AI16">
        <v>1</v>
      </c>
    </row>
    <row r="17" spans="1:44" x14ac:dyDescent="0.25">
      <c r="A17" s="11">
        <f t="shared" si="11"/>
        <v>4</v>
      </c>
      <c r="B17">
        <f t="shared" ca="1" si="12"/>
        <v>1</v>
      </c>
      <c r="C17">
        <f t="shared" ca="1" si="13"/>
        <v>0</v>
      </c>
      <c r="D17">
        <f t="shared" ca="1" si="14"/>
        <v>0</v>
      </c>
      <c r="E17">
        <f t="shared" ca="1" si="15"/>
        <v>1</v>
      </c>
      <c r="F17">
        <f t="shared" ca="1" si="16"/>
        <v>1</v>
      </c>
      <c r="G17">
        <f t="shared" ca="1" si="17"/>
        <v>1</v>
      </c>
      <c r="H17">
        <f t="shared" ca="1" si="18"/>
        <v>0</v>
      </c>
      <c r="I17">
        <f t="shared" ca="1" si="19"/>
        <v>1</v>
      </c>
      <c r="J17">
        <f t="shared" ca="1" si="20"/>
        <v>0</v>
      </c>
      <c r="K17">
        <f t="shared" ca="1" si="21"/>
        <v>0</v>
      </c>
      <c r="L17">
        <f t="shared" ca="1" si="22"/>
        <v>0</v>
      </c>
      <c r="M17">
        <f t="shared" ca="1" si="23"/>
        <v>0</v>
      </c>
      <c r="N17">
        <f t="shared" ca="1" si="24"/>
        <v>1</v>
      </c>
      <c r="O17">
        <f t="shared" ca="1" si="25"/>
        <v>0</v>
      </c>
      <c r="P17">
        <f t="shared" ca="1" si="26"/>
        <v>0</v>
      </c>
      <c r="Q17">
        <f t="shared" ref="Q17:Q29" ca="1" si="29">IFERROR(IF(Q$3=$T$6,IFERROR(MOD(Q16+Q$6,2),""),IF(Q$3=$T$6+1,Q16,MOD(MOD(Q16+Q$6,2)+IF(OR(AND(R16=1,R$6=1),AND(SUM(R16,R$6)=1,R17=0)),1,0),2))),"")</f>
        <v>0</v>
      </c>
      <c r="R17">
        <f t="shared" ca="1" si="27"/>
        <v>40200</v>
      </c>
      <c r="S17" t="str">
        <f t="shared" ca="1" si="28"/>
        <v>1001110100001000</v>
      </c>
      <c r="X17" s="17">
        <f t="shared" si="10"/>
        <v>1</v>
      </c>
      <c r="Y17" s="18" t="str">
        <f t="array" aca="1" ref="Y17" ca="1">IFERROR(IF(INDEX($B17:$Q17,1,MATCH(FALSE,$B17:$Q17=$B$5:$P$5,0))=0,"divisor is larger","divisor is smaller"),"arrasy are equal")</f>
        <v>divisor is larger</v>
      </c>
      <c r="AF17">
        <f>_xlfn.BITXOR(AF15,AF16)</f>
        <v>1</v>
      </c>
      <c r="AG17">
        <f>_xlfn.BITXOR(AG15,AG16)</f>
        <v>0</v>
      </c>
      <c r="AH17">
        <f>_xlfn.BITXOR(AH15,AH16)</f>
        <v>0</v>
      </c>
      <c r="AI17">
        <f>_xlfn.BITXOR(AI15,AI16)</f>
        <v>1</v>
      </c>
    </row>
    <row r="18" spans="1:44" x14ac:dyDescent="0.25">
      <c r="A18" s="11">
        <f t="shared" si="11"/>
        <v>5</v>
      </c>
      <c r="B18">
        <f t="shared" ca="1" si="12"/>
        <v>1</v>
      </c>
      <c r="C18">
        <f t="shared" ca="1" si="13"/>
        <v>1</v>
      </c>
      <c r="D18">
        <f t="shared" ca="1" si="14"/>
        <v>0</v>
      </c>
      <c r="E18">
        <f t="shared" ca="1" si="15"/>
        <v>0</v>
      </c>
      <c r="F18">
        <f t="shared" ca="1" si="16"/>
        <v>0</v>
      </c>
      <c r="G18">
        <f t="shared" ca="1" si="17"/>
        <v>1</v>
      </c>
      <c r="H18">
        <f t="shared" ca="1" si="18"/>
        <v>1</v>
      </c>
      <c r="I18">
        <f t="shared" ca="1" si="19"/>
        <v>0</v>
      </c>
      <c r="J18">
        <f t="shared" ca="1" si="20"/>
        <v>1</v>
      </c>
      <c r="K18">
        <f t="shared" ca="1" si="21"/>
        <v>0</v>
      </c>
      <c r="L18">
        <f t="shared" ca="1" si="22"/>
        <v>1</v>
      </c>
      <c r="M18">
        <f t="shared" ca="1" si="23"/>
        <v>1</v>
      </c>
      <c r="N18">
        <f t="shared" ca="1" si="24"/>
        <v>0</v>
      </c>
      <c r="O18">
        <f t="shared" ca="1" si="25"/>
        <v>0</v>
      </c>
      <c r="P18">
        <f t="shared" ca="1" si="26"/>
        <v>0</v>
      </c>
      <c r="Q18">
        <f t="shared" ca="1" si="29"/>
        <v>1</v>
      </c>
      <c r="R18">
        <f t="shared" ca="1" si="27"/>
        <v>50865</v>
      </c>
      <c r="S18" t="str">
        <f t="shared" ca="1" si="28"/>
        <v>1100011010110001</v>
      </c>
      <c r="X18" s="17">
        <f t="shared" si="10"/>
        <v>1</v>
      </c>
      <c r="Y18" s="18" t="str">
        <f t="array" aca="1" ref="Y18" ca="1">IFERROR(IF(INDEX($B18:$Q18,1,MATCH(FALSE,$B18:$Q18=$B$5:$P$5,0))=0,"divisor is larger","divisor is smaller"),"arrasy are equal")</f>
        <v>divisor is larger</v>
      </c>
    </row>
    <row r="19" spans="1:44" x14ac:dyDescent="0.25">
      <c r="A19" s="11">
        <f t="shared" si="11"/>
        <v>6</v>
      </c>
      <c r="B19">
        <f t="shared" ca="1" si="12"/>
        <v>1</v>
      </c>
      <c r="C19">
        <f t="shared" ca="1" si="13"/>
        <v>1</v>
      </c>
      <c r="D19">
        <f t="shared" ca="1" si="14"/>
        <v>1</v>
      </c>
      <c r="E19">
        <f t="shared" ca="1" si="15"/>
        <v>1</v>
      </c>
      <c r="F19">
        <f t="shared" ca="1" si="16"/>
        <v>0</v>
      </c>
      <c r="G19">
        <f t="shared" ca="1" si="17"/>
        <v>0</v>
      </c>
      <c r="H19">
        <f t="shared" ca="1" si="18"/>
        <v>0</v>
      </c>
      <c r="I19">
        <f t="shared" ca="1" si="19"/>
        <v>0</v>
      </c>
      <c r="J19">
        <f t="shared" ca="1" si="20"/>
        <v>0</v>
      </c>
      <c r="K19">
        <f t="shared" ca="1" si="21"/>
        <v>1</v>
      </c>
      <c r="L19">
        <f t="shared" ca="1" si="22"/>
        <v>0</v>
      </c>
      <c r="M19">
        <f t="shared" ca="1" si="23"/>
        <v>1</v>
      </c>
      <c r="N19">
        <f t="shared" ca="1" si="24"/>
        <v>1</v>
      </c>
      <c r="O19">
        <f t="shared" ca="1" si="25"/>
        <v>0</v>
      </c>
      <c r="P19">
        <f t="shared" ca="1" si="26"/>
        <v>1</v>
      </c>
      <c r="Q19">
        <f t="shared" ca="1" si="29"/>
        <v>0</v>
      </c>
      <c r="R19" t="str">
        <f t="shared" ca="1" si="27"/>
        <v/>
      </c>
      <c r="S19" t="str">
        <f t="shared" ca="1" si="28"/>
        <v/>
      </c>
      <c r="X19" s="17">
        <f t="shared" si="10"/>
        <v>1</v>
      </c>
      <c r="Y19" s="18" t="str">
        <f t="array" aca="1" ref="Y19" ca="1">IFERROR(IF(INDEX($B19:$Q19,1,MATCH(FALSE,$B19:$Q19=$B$5:$P$5,0))=0,"divisor is larger","divisor is smaller"),"arrasy are equal")</f>
        <v>divisor is smaller</v>
      </c>
      <c r="AL19">
        <v>1</v>
      </c>
      <c r="AM19">
        <f>AL19+1</f>
        <v>2</v>
      </c>
      <c r="AN19">
        <f t="shared" ref="AN19:AQ19" si="30">AM19+1</f>
        <v>3</v>
      </c>
      <c r="AO19">
        <f t="shared" si="30"/>
        <v>4</v>
      </c>
      <c r="AP19">
        <f t="shared" si="30"/>
        <v>5</v>
      </c>
      <c r="AQ19">
        <f t="shared" si="30"/>
        <v>6</v>
      </c>
    </row>
    <row r="20" spans="1:44" x14ac:dyDescent="0.25">
      <c r="A20" s="11">
        <f t="shared" si="11"/>
        <v>7</v>
      </c>
      <c r="B20">
        <f t="shared" ca="1" si="12"/>
        <v>0</v>
      </c>
      <c r="C20">
        <f t="shared" ca="1" si="13"/>
        <v>0</v>
      </c>
      <c r="D20">
        <f t="shared" ca="1" si="14"/>
        <v>0</v>
      </c>
      <c r="E20">
        <f t="shared" ca="1" si="15"/>
        <v>1</v>
      </c>
      <c r="F20">
        <f t="shared" ca="1" si="16"/>
        <v>1</v>
      </c>
      <c r="G20">
        <f t="shared" ca="1" si="17"/>
        <v>0</v>
      </c>
      <c r="H20">
        <f t="shared" ca="1" si="18"/>
        <v>1</v>
      </c>
      <c r="I20">
        <f t="shared" ca="1" si="19"/>
        <v>0</v>
      </c>
      <c r="J20">
        <f t="shared" ca="1" si="20"/>
        <v>0</v>
      </c>
      <c r="K20">
        <f t="shared" ca="1" si="21"/>
        <v>0</v>
      </c>
      <c r="L20">
        <f t="shared" ca="1" si="22"/>
        <v>0</v>
      </c>
      <c r="M20">
        <f t="shared" ca="1" si="23"/>
        <v>0</v>
      </c>
      <c r="N20">
        <f t="shared" ca="1" si="24"/>
        <v>0</v>
      </c>
      <c r="O20">
        <f t="shared" ca="1" si="25"/>
        <v>0</v>
      </c>
      <c r="P20">
        <f t="shared" ca="1" si="26"/>
        <v>1</v>
      </c>
      <c r="Q20">
        <f t="shared" ca="1" si="29"/>
        <v>1</v>
      </c>
      <c r="R20">
        <f t="shared" ca="1" si="27"/>
        <v>6659</v>
      </c>
      <c r="S20" t="str">
        <f t="shared" ca="1" si="28"/>
        <v>0001101000000011</v>
      </c>
      <c r="X20" s="17">
        <f t="shared" si="10"/>
        <v>1</v>
      </c>
      <c r="Y20" s="18" t="str">
        <f t="array" aca="1" ref="Y20" ca="1">IFERROR(IF(INDEX($B20:$Q20,1,MATCH(FALSE,$B20:$Q20=$B$5:$P$5,0))=0,"divisor is larger","divisor is smaller"),"arrasy are equal")</f>
        <v>divisor is larger</v>
      </c>
      <c r="AJ20" s="1" t="s">
        <v>3</v>
      </c>
      <c r="AK20">
        <f ca="1">BIN2DEC(_xlfn.CONCAT(AL20:AQ20))</f>
        <v>21</v>
      </c>
      <c r="AL20">
        <f ca="1">ROUND(RAND(),0)</f>
        <v>0</v>
      </c>
      <c r="AM20">
        <f t="shared" ref="AM20:AQ21" ca="1" si="31">ROUND(RAND(),0)</f>
        <v>1</v>
      </c>
      <c r="AN20">
        <f t="shared" ca="1" si="31"/>
        <v>0</v>
      </c>
      <c r="AO20">
        <f t="shared" ca="1" si="31"/>
        <v>1</v>
      </c>
      <c r="AP20">
        <f t="shared" ca="1" si="31"/>
        <v>0</v>
      </c>
      <c r="AQ20">
        <f t="shared" ca="1" si="31"/>
        <v>1</v>
      </c>
    </row>
    <row r="21" spans="1:44" x14ac:dyDescent="0.25">
      <c r="A21" s="11">
        <f t="shared" si="11"/>
        <v>8</v>
      </c>
      <c r="B21">
        <f t="shared" ca="1" si="12"/>
        <v>0</v>
      </c>
      <c r="C21">
        <f t="shared" ca="1" si="13"/>
        <v>1</v>
      </c>
      <c r="D21">
        <f t="shared" ca="1" si="14"/>
        <v>0</v>
      </c>
      <c r="E21">
        <f t="shared" ca="1" si="15"/>
        <v>0</v>
      </c>
      <c r="F21">
        <f t="shared" ca="1" si="16"/>
        <v>0</v>
      </c>
      <c r="G21">
        <f t="shared" ca="1" si="17"/>
        <v>0</v>
      </c>
      <c r="H21">
        <f t="shared" ca="1" si="18"/>
        <v>1</v>
      </c>
      <c r="I21">
        <f t="shared" ca="1" si="19"/>
        <v>1</v>
      </c>
      <c r="J21">
        <f t="shared" ca="1" si="20"/>
        <v>1</v>
      </c>
      <c r="K21">
        <f t="shared" ca="1" si="21"/>
        <v>0</v>
      </c>
      <c r="L21">
        <f t="shared" ca="1" si="22"/>
        <v>1</v>
      </c>
      <c r="M21">
        <f t="shared" ca="1" si="23"/>
        <v>0</v>
      </c>
      <c r="N21">
        <f t="shared" ca="1" si="24"/>
        <v>1</v>
      </c>
      <c r="O21">
        <f t="shared" ca="1" si="25"/>
        <v>1</v>
      </c>
      <c r="P21">
        <f t="shared" ca="1" si="26"/>
        <v>0</v>
      </c>
      <c r="Q21">
        <f t="shared" ca="1" si="29"/>
        <v>0</v>
      </c>
      <c r="R21">
        <f t="shared" ca="1" si="27"/>
        <v>17324</v>
      </c>
      <c r="S21" t="str">
        <f t="shared" ca="1" si="28"/>
        <v>0100001110101100</v>
      </c>
      <c r="X21" s="17">
        <f t="shared" si="10"/>
        <v>1</v>
      </c>
      <c r="Y21" s="18" t="str">
        <f t="array" aca="1" ref="Y21" ca="1">IFERROR(IF(INDEX($B21:$Q21,1,MATCH(FALSE,$B21:$Q21=$B$5:$P$5,0))=0,"divisor is larger","divisor is smaller"),"arrasy are equal")</f>
        <v>divisor is larger</v>
      </c>
      <c r="AJ21" s="1" t="s">
        <v>4</v>
      </c>
      <c r="AK21">
        <f ca="1">BIN2DEC(_xlfn.CONCAT(AL21:AQ21))</f>
        <v>45</v>
      </c>
      <c r="AL21">
        <f t="shared" ref="AL21" ca="1" si="32">ROUND(RAND(),0)</f>
        <v>1</v>
      </c>
      <c r="AM21">
        <f t="shared" ca="1" si="31"/>
        <v>0</v>
      </c>
      <c r="AN21">
        <f t="shared" ca="1" si="31"/>
        <v>1</v>
      </c>
      <c r="AO21">
        <f t="shared" ca="1" si="31"/>
        <v>1</v>
      </c>
      <c r="AP21">
        <f t="shared" ca="1" si="31"/>
        <v>0</v>
      </c>
      <c r="AQ21">
        <f t="shared" ca="1" si="31"/>
        <v>1</v>
      </c>
    </row>
    <row r="22" spans="1:44" x14ac:dyDescent="0.25">
      <c r="A22" s="11">
        <f t="shared" si="11"/>
        <v>9</v>
      </c>
      <c r="B22">
        <f t="shared" ca="1" si="12"/>
        <v>0</v>
      </c>
      <c r="C22">
        <f t="shared" ca="1" si="13"/>
        <v>1</v>
      </c>
      <c r="D22">
        <f t="shared" ca="1" si="14"/>
        <v>1</v>
      </c>
      <c r="E22">
        <f t="shared" ca="1" si="15"/>
        <v>0</v>
      </c>
      <c r="F22">
        <f t="shared" ca="1" si="16"/>
        <v>1</v>
      </c>
      <c r="G22">
        <f t="shared" ca="1" si="17"/>
        <v>1</v>
      </c>
      <c r="H22">
        <f t="shared" ca="1" si="18"/>
        <v>0</v>
      </c>
      <c r="I22">
        <f t="shared" ca="1" si="19"/>
        <v>1</v>
      </c>
      <c r="J22">
        <f t="shared" ca="1" si="20"/>
        <v>0</v>
      </c>
      <c r="K22">
        <f t="shared" ca="1" si="21"/>
        <v>1</v>
      </c>
      <c r="L22">
        <f t="shared" ca="1" si="22"/>
        <v>0</v>
      </c>
      <c r="M22">
        <f t="shared" ca="1" si="23"/>
        <v>1</v>
      </c>
      <c r="N22">
        <f t="shared" ca="1" si="24"/>
        <v>0</v>
      </c>
      <c r="O22">
        <f t="shared" ca="1" si="25"/>
        <v>1</v>
      </c>
      <c r="P22">
        <f t="shared" ca="1" si="26"/>
        <v>0</v>
      </c>
      <c r="Q22">
        <f t="shared" ca="1" si="29"/>
        <v>1</v>
      </c>
      <c r="R22">
        <f t="shared" ca="1" si="27"/>
        <v>27989</v>
      </c>
      <c r="S22" t="str">
        <f t="shared" ca="1" si="28"/>
        <v>0110110101010101</v>
      </c>
      <c r="X22" s="17">
        <f t="shared" si="10"/>
        <v>1</v>
      </c>
      <c r="Y22" s="18" t="str">
        <f t="array" aca="1" ref="Y22" ca="1">IFERROR(IF(INDEX($B22:$Q22,1,MATCH(FALSE,$B22:$Q22=$B$5:$P$5,0))=0,"divisor is larger","divisor is smaller"),"arrasy are equal")</f>
        <v>divisor is larger</v>
      </c>
      <c r="AJ22" s="1"/>
    </row>
    <row r="23" spans="1:44" x14ac:dyDescent="0.25">
      <c r="A23" s="11">
        <f t="shared" si="11"/>
        <v>10</v>
      </c>
      <c r="B23">
        <f t="shared" ca="1" si="12"/>
        <v>1</v>
      </c>
      <c r="C23">
        <f t="shared" ca="1" si="13"/>
        <v>0</v>
      </c>
      <c r="D23">
        <f t="shared" ca="1" si="14"/>
        <v>0</v>
      </c>
      <c r="E23">
        <f t="shared" ca="1" si="15"/>
        <v>1</v>
      </c>
      <c r="F23">
        <f t="shared" ca="1" si="16"/>
        <v>0</v>
      </c>
      <c r="G23">
        <f t="shared" ca="1" si="17"/>
        <v>1</v>
      </c>
      <c r="H23">
        <f t="shared" ca="1" si="18"/>
        <v>1</v>
      </c>
      <c r="I23">
        <f t="shared" ca="1" si="19"/>
        <v>0</v>
      </c>
      <c r="J23">
        <f t="shared" ca="1" si="20"/>
        <v>1</v>
      </c>
      <c r="K23">
        <f t="shared" ca="1" si="21"/>
        <v>1</v>
      </c>
      <c r="L23">
        <f t="shared" ca="1" si="22"/>
        <v>1</v>
      </c>
      <c r="M23">
        <f t="shared" ca="1" si="23"/>
        <v>1</v>
      </c>
      <c r="N23">
        <f t="shared" ca="1" si="24"/>
        <v>1</v>
      </c>
      <c r="O23">
        <f t="shared" ca="1" si="25"/>
        <v>1</v>
      </c>
      <c r="P23">
        <f t="shared" ca="1" si="26"/>
        <v>1</v>
      </c>
      <c r="Q23">
        <f t="shared" ca="1" si="29"/>
        <v>0</v>
      </c>
      <c r="R23">
        <f t="shared" ca="1" si="27"/>
        <v>38654</v>
      </c>
      <c r="S23" t="str">
        <f t="shared" ca="1" si="28"/>
        <v>1001011011111110</v>
      </c>
      <c r="X23" s="17">
        <f t="shared" ca="1" si="10"/>
        <v>0</v>
      </c>
      <c r="Y23" s="18" t="str">
        <f t="array" aca="1" ref="Y23" ca="1">IFERROR(IF(INDEX($B23:$Q23,1,MATCH(FALSE,$B23:$Q23=$B$5:$P$5,0))=0,"divisor is larger","divisor is smaller"),"arrasy are equal")</f>
        <v>divisor is larger</v>
      </c>
      <c r="AJ23" s="1"/>
    </row>
    <row r="24" spans="1:44" x14ac:dyDescent="0.25">
      <c r="A24" s="11">
        <f t="shared" si="11"/>
        <v>11</v>
      </c>
      <c r="B24">
        <f t="shared" ca="1" si="12"/>
        <v>1</v>
      </c>
      <c r="C24">
        <f t="shared" ca="1" si="13"/>
        <v>1</v>
      </c>
      <c r="D24">
        <f t="shared" ca="1" si="14"/>
        <v>0</v>
      </c>
      <c r="E24">
        <f t="shared" ca="1" si="15"/>
        <v>0</v>
      </c>
      <c r="F24">
        <f t="shared" ca="1" si="16"/>
        <v>0</v>
      </c>
      <c r="G24">
        <f t="shared" ca="1" si="17"/>
        <v>0</v>
      </c>
      <c r="H24">
        <f t="shared" ca="1" si="18"/>
        <v>0</v>
      </c>
      <c r="I24">
        <f t="shared" ca="1" si="19"/>
        <v>0</v>
      </c>
      <c r="J24">
        <f t="shared" ca="1" si="20"/>
        <v>1</v>
      </c>
      <c r="K24">
        <f t="shared" ca="1" si="21"/>
        <v>0</v>
      </c>
      <c r="L24">
        <f t="shared" ca="1" si="22"/>
        <v>1</v>
      </c>
      <c r="M24">
        <f t="shared" ca="1" si="23"/>
        <v>0</v>
      </c>
      <c r="N24">
        <f t="shared" ca="1" si="24"/>
        <v>0</v>
      </c>
      <c r="O24">
        <f t="shared" ca="1" si="25"/>
        <v>1</v>
      </c>
      <c r="P24">
        <f t="shared" ca="1" si="26"/>
        <v>1</v>
      </c>
      <c r="Q24">
        <f t="shared" ca="1" si="29"/>
        <v>1</v>
      </c>
      <c r="R24">
        <f t="shared" ca="1" si="27"/>
        <v>49319</v>
      </c>
      <c r="S24" t="str">
        <f t="shared" ca="1" si="28"/>
        <v>1100000010100111</v>
      </c>
      <c r="X24" s="17">
        <f t="shared" ca="1" si="10"/>
        <v>0</v>
      </c>
      <c r="Y24" s="18" t="str">
        <f t="array" aca="1" ref="Y24" ca="1">IFERROR(IF(INDEX($B24:$Q24,1,MATCH(FALSE,$B24:$Q24=$B$5:$P$5,0))=0,"divisor is larger","divisor is smaller"),"arrasy are equal")</f>
        <v>divisor is larger</v>
      </c>
      <c r="AJ24" s="1" t="s">
        <v>3</v>
      </c>
      <c r="AK24">
        <v>53</v>
      </c>
      <c r="AL24">
        <v>1</v>
      </c>
      <c r="AM24">
        <v>1</v>
      </c>
      <c r="AN24">
        <v>0</v>
      </c>
      <c r="AO24">
        <v>1</v>
      </c>
      <c r="AP24">
        <v>0</v>
      </c>
      <c r="AQ24">
        <v>1</v>
      </c>
    </row>
    <row r="25" spans="1:44" x14ac:dyDescent="0.25">
      <c r="A25" s="11">
        <f t="shared" si="11"/>
        <v>12</v>
      </c>
      <c r="B25">
        <f t="shared" ca="1" si="12"/>
        <v>1</v>
      </c>
      <c r="C25">
        <f t="shared" ca="1" si="13"/>
        <v>1</v>
      </c>
      <c r="D25">
        <f t="shared" ca="1" si="14"/>
        <v>1</v>
      </c>
      <c r="E25">
        <f t="shared" ca="1" si="15"/>
        <v>0</v>
      </c>
      <c r="F25">
        <f t="shared" ca="1" si="16"/>
        <v>1</v>
      </c>
      <c r="G25">
        <f t="shared" ca="1" si="17"/>
        <v>0</v>
      </c>
      <c r="H25">
        <f t="shared" ca="1" si="18"/>
        <v>1</v>
      </c>
      <c r="I25">
        <f t="shared" ca="1" si="19"/>
        <v>0</v>
      </c>
      <c r="J25">
        <f t="shared" ca="1" si="20"/>
        <v>0</v>
      </c>
      <c r="K25">
        <f t="shared" ca="1" si="21"/>
        <v>1</v>
      </c>
      <c r="L25">
        <f t="shared" ca="1" si="22"/>
        <v>0</v>
      </c>
      <c r="M25">
        <f t="shared" ca="1" si="23"/>
        <v>1</v>
      </c>
      <c r="N25">
        <f t="shared" ca="1" si="24"/>
        <v>0</v>
      </c>
      <c r="O25">
        <f t="shared" ca="1" si="25"/>
        <v>0</v>
      </c>
      <c r="P25">
        <f t="shared" ca="1" si="26"/>
        <v>0</v>
      </c>
      <c r="Q25">
        <f t="shared" ca="1" si="29"/>
        <v>0</v>
      </c>
      <c r="R25" t="str">
        <f t="shared" ca="1" si="27"/>
        <v/>
      </c>
      <c r="S25" t="str">
        <f t="shared" ca="1" si="28"/>
        <v/>
      </c>
      <c r="X25" s="17">
        <f t="shared" ca="1" si="10"/>
        <v>0</v>
      </c>
      <c r="Y25" s="18" t="str">
        <f t="array" aca="1" ref="Y25" ca="1">IFERROR(IF(INDEX($B25:$Q25,1,MATCH(FALSE,$B25:$Q25=$B$5:$P$5,0))=0,"divisor is larger","divisor is smaller"),"arrasy are equal")</f>
        <v>divisor is smaller</v>
      </c>
      <c r="AJ25" s="1" t="s">
        <v>4</v>
      </c>
      <c r="AK25">
        <v>24</v>
      </c>
      <c r="AL25">
        <v>0</v>
      </c>
      <c r="AM25">
        <v>1</v>
      </c>
      <c r="AN25">
        <v>1</v>
      </c>
      <c r="AO25">
        <v>0</v>
      </c>
      <c r="AP25">
        <v>0</v>
      </c>
      <c r="AQ25">
        <v>0</v>
      </c>
    </row>
    <row r="26" spans="1:44" x14ac:dyDescent="0.25">
      <c r="A26" s="11">
        <f t="shared" si="11"/>
        <v>13</v>
      </c>
      <c r="B26">
        <f t="shared" ca="1" si="12"/>
        <v>0</v>
      </c>
      <c r="C26">
        <f t="shared" ca="1" si="13"/>
        <v>0</v>
      </c>
      <c r="D26">
        <f t="shared" ca="1" si="14"/>
        <v>0</v>
      </c>
      <c r="E26">
        <f t="shared" ca="1" si="15"/>
        <v>1</v>
      </c>
      <c r="F26">
        <f t="shared" ca="1" si="16"/>
        <v>0</v>
      </c>
      <c r="G26">
        <f t="shared" ca="1" si="17"/>
        <v>0</v>
      </c>
      <c r="H26">
        <f t="shared" ca="1" si="18"/>
        <v>1</v>
      </c>
      <c r="I26">
        <f t="shared" ca="1" si="19"/>
        <v>1</v>
      </c>
      <c r="J26">
        <f t="shared" ca="1" si="20"/>
        <v>1</v>
      </c>
      <c r="K26">
        <f t="shared" ca="1" si="21"/>
        <v>1</v>
      </c>
      <c r="L26">
        <f t="shared" ca="1" si="22"/>
        <v>1</v>
      </c>
      <c r="M26">
        <f t="shared" ca="1" si="23"/>
        <v>1</v>
      </c>
      <c r="N26">
        <f t="shared" ca="1" si="24"/>
        <v>1</v>
      </c>
      <c r="O26">
        <f t="shared" ca="1" si="25"/>
        <v>0</v>
      </c>
      <c r="P26">
        <f t="shared" ca="1" si="26"/>
        <v>0</v>
      </c>
      <c r="Q26">
        <f t="shared" ca="1" si="29"/>
        <v>1</v>
      </c>
      <c r="R26">
        <f t="shared" ca="1" si="27"/>
        <v>5113</v>
      </c>
      <c r="S26" t="str">
        <f t="shared" ca="1" si="28"/>
        <v>0001001111111001</v>
      </c>
      <c r="X26" s="17">
        <f t="shared" ca="1" si="10"/>
        <v>0</v>
      </c>
      <c r="Y26" s="18" t="str">
        <f t="array" aca="1" ref="Y26" ca="1">IFERROR(IF(INDEX($B26:$Q26,1,MATCH(FALSE,$B26:$Q26=$B$5:$P$5,0))=0,"divisor is larger","divisor is smaller"),"arrasy are equal")</f>
        <v>divisor is larger</v>
      </c>
      <c r="AJ26" s="4"/>
      <c r="AL26">
        <f t="shared" ref="AL26:AO26" si="33">_xlfn.BITXOR(AL25,1)</f>
        <v>1</v>
      </c>
      <c r="AM26">
        <f t="shared" si="33"/>
        <v>0</v>
      </c>
      <c r="AN26">
        <f t="shared" si="33"/>
        <v>0</v>
      </c>
      <c r="AO26">
        <f t="shared" si="33"/>
        <v>1</v>
      </c>
      <c r="AP26">
        <f>_xlfn.BITXOR(AP25,1)</f>
        <v>1</v>
      </c>
      <c r="AQ26">
        <f>_xlfn.BITXOR(AQ25,1)</f>
        <v>1</v>
      </c>
    </row>
    <row r="27" spans="1:44" x14ac:dyDescent="0.25">
      <c r="A27" s="11">
        <f t="shared" si="11"/>
        <v>14</v>
      </c>
      <c r="B27">
        <f t="shared" ca="1" si="12"/>
        <v>0</v>
      </c>
      <c r="C27">
        <f t="shared" ca="1" si="13"/>
        <v>0</v>
      </c>
      <c r="D27">
        <f t="shared" ca="1" si="14"/>
        <v>1</v>
      </c>
      <c r="E27">
        <f t="shared" ca="1" si="15"/>
        <v>1</v>
      </c>
      <c r="F27">
        <f t="shared" ca="1" si="16"/>
        <v>1</v>
      </c>
      <c r="G27">
        <f t="shared" ca="1" si="17"/>
        <v>1</v>
      </c>
      <c r="H27">
        <f t="shared" ca="1" si="18"/>
        <v>0</v>
      </c>
      <c r="I27">
        <f t="shared" ca="1" si="19"/>
        <v>1</v>
      </c>
      <c r="J27">
        <f t="shared" ca="1" si="20"/>
        <v>1</v>
      </c>
      <c r="K27">
        <f t="shared" ca="1" si="21"/>
        <v>0</v>
      </c>
      <c r="L27">
        <f t="shared" ca="1" si="22"/>
        <v>1</v>
      </c>
      <c r="M27">
        <f t="shared" ca="1" si="23"/>
        <v>0</v>
      </c>
      <c r="N27">
        <f t="shared" ca="1" si="24"/>
        <v>0</v>
      </c>
      <c r="O27">
        <f t="shared" ca="1" si="25"/>
        <v>0</v>
      </c>
      <c r="P27">
        <f t="shared" ca="1" si="26"/>
        <v>1</v>
      </c>
      <c r="Q27">
        <f t="shared" ca="1" si="29"/>
        <v>0</v>
      </c>
      <c r="R27">
        <f t="shared" ca="1" si="27"/>
        <v>15778</v>
      </c>
      <c r="S27" t="str">
        <f t="shared" ca="1" si="28"/>
        <v>0011110110100010</v>
      </c>
      <c r="X27" s="17">
        <f t="shared" ca="1" si="10"/>
        <v>0</v>
      </c>
      <c r="Y27" s="18" t="str">
        <f t="array" aca="1" ref="Y27" ca="1">IFERROR(IF(INDEX($B27:$Q27,1,MATCH(FALSE,$B27:$Q27=$B$5:$P$5,0))=0,"divisor is larger","divisor is smaller"),"arrasy are equal")</f>
        <v>divisor is larger</v>
      </c>
      <c r="AJ27" s="1"/>
      <c r="AL27">
        <v>0</v>
      </c>
      <c r="AM27">
        <v>0</v>
      </c>
      <c r="AN27">
        <v>0</v>
      </c>
      <c r="AO27">
        <v>0</v>
      </c>
      <c r="AP27">
        <v>0</v>
      </c>
      <c r="AQ27">
        <v>1</v>
      </c>
    </row>
    <row r="28" spans="1:44" x14ac:dyDescent="0.25">
      <c r="A28" s="11">
        <f t="shared" si="11"/>
        <v>15</v>
      </c>
      <c r="B28">
        <f t="shared" ca="1" si="12"/>
        <v>0</v>
      </c>
      <c r="C28">
        <f t="shared" ca="1" si="13"/>
        <v>1</v>
      </c>
      <c r="D28">
        <f t="shared" ca="1" si="14"/>
        <v>1</v>
      </c>
      <c r="E28">
        <f t="shared" ca="1" si="15"/>
        <v>0</v>
      </c>
      <c r="F28">
        <f t="shared" ca="1" si="16"/>
        <v>0</v>
      </c>
      <c r="G28">
        <f t="shared" ca="1" si="17"/>
        <v>1</v>
      </c>
      <c r="H28">
        <f t="shared" ca="1" si="18"/>
        <v>1</v>
      </c>
      <c r="I28">
        <f t="shared" ca="1" si="19"/>
        <v>1</v>
      </c>
      <c r="J28">
        <f t="shared" ca="1" si="20"/>
        <v>0</v>
      </c>
      <c r="K28">
        <f t="shared" ca="1" si="21"/>
        <v>1</v>
      </c>
      <c r="L28">
        <f t="shared" ca="1" si="22"/>
        <v>0</v>
      </c>
      <c r="M28">
        <f t="shared" ca="1" si="23"/>
        <v>0</v>
      </c>
      <c r="N28">
        <f t="shared" ca="1" si="24"/>
        <v>1</v>
      </c>
      <c r="O28">
        <f t="shared" ca="1" si="25"/>
        <v>0</v>
      </c>
      <c r="P28">
        <f t="shared" ca="1" si="26"/>
        <v>1</v>
      </c>
      <c r="Q28">
        <f t="shared" ca="1" si="29"/>
        <v>1</v>
      </c>
      <c r="R28">
        <f t="shared" ca="1" si="27"/>
        <v>26443</v>
      </c>
      <c r="S28" t="str">
        <f t="shared" ca="1" si="28"/>
        <v>0110011101001011</v>
      </c>
      <c r="X28" s="17">
        <f t="shared" ca="1" si="10"/>
        <v>1</v>
      </c>
      <c r="Y28" s="18" t="str">
        <f t="array" aca="1" ref="Y28" ca="1">IFERROR(IF(INDEX($B28:$Q28,1,MATCH(FALSE,$B28:$Q28=$B$5:$P$5,0))=0,"divisor is larger","divisor is smaller"),"arrasy are equal")</f>
        <v>divisor is larger</v>
      </c>
      <c r="AJ28" s="4" t="s">
        <v>52</v>
      </c>
      <c r="AL28">
        <f t="shared" ref="AL28:AO28" si="34">MOD(_xlfn.BITXOR(AL26,AL27)+IF(OR(AND(AM26=1,AM27=1),AND(SUM(AM26,AM27)=1,AM28=0)),1,0),2)</f>
        <v>1</v>
      </c>
      <c r="AM28">
        <f t="shared" si="34"/>
        <v>0</v>
      </c>
      <c r="AN28">
        <f t="shared" si="34"/>
        <v>1</v>
      </c>
      <c r="AO28">
        <f t="shared" si="34"/>
        <v>0</v>
      </c>
      <c r="AP28">
        <f>MOD(_xlfn.BITXOR(AP26,AP27)+IF(OR(AND(AQ26=1,AQ27=1),AND(SUM(AQ26,AQ27)=1,AQ28=0)),1,0),2)</f>
        <v>0</v>
      </c>
      <c r="AQ28">
        <f>MOD(AQ26+AQ27,2)</f>
        <v>0</v>
      </c>
    </row>
    <row r="29" spans="1:44" x14ac:dyDescent="0.25">
      <c r="A29" s="11">
        <f t="shared" si="11"/>
        <v>16</v>
      </c>
      <c r="B29">
        <f t="shared" ca="1" si="12"/>
        <v>1</v>
      </c>
      <c r="C29">
        <f t="shared" ca="1" si="13"/>
        <v>0</v>
      </c>
      <c r="D29">
        <f t="shared" ca="1" si="14"/>
        <v>0</v>
      </c>
      <c r="E29">
        <f t="shared" ca="1" si="15"/>
        <v>1</v>
      </c>
      <c r="F29">
        <f t="shared" ca="1" si="16"/>
        <v>0</v>
      </c>
      <c r="G29">
        <f t="shared" ca="1" si="17"/>
        <v>0</v>
      </c>
      <c r="H29">
        <f t="shared" ca="1" si="18"/>
        <v>0</v>
      </c>
      <c r="I29">
        <f t="shared" ca="1" si="19"/>
        <v>0</v>
      </c>
      <c r="J29">
        <f t="shared" ca="1" si="20"/>
        <v>1</v>
      </c>
      <c r="K29">
        <f t="shared" ca="1" si="21"/>
        <v>1</v>
      </c>
      <c r="L29">
        <f t="shared" ca="1" si="22"/>
        <v>1</v>
      </c>
      <c r="M29">
        <f t="shared" ca="1" si="23"/>
        <v>1</v>
      </c>
      <c r="N29">
        <f t="shared" ca="1" si="24"/>
        <v>0</v>
      </c>
      <c r="O29">
        <f t="shared" ca="1" si="25"/>
        <v>1</v>
      </c>
      <c r="P29">
        <f t="shared" ca="1" si="26"/>
        <v>0</v>
      </c>
      <c r="Q29">
        <f t="shared" ca="1" si="29"/>
        <v>0</v>
      </c>
      <c r="R29">
        <f t="shared" ca="1" si="27"/>
        <v>37108</v>
      </c>
      <c r="S29" t="str">
        <f t="shared" ca="1" si="28"/>
        <v>1001000011110100</v>
      </c>
      <c r="X29" s="17">
        <f t="shared" ca="1" si="10"/>
        <v>0</v>
      </c>
      <c r="Y29" s="18" t="str">
        <f t="array" aca="1" ref="Y29" ca="1">IFERROR(IF(INDEX($B29:$Q29,1,MATCH(FALSE,$B29:$Q29=$B$5:$P$5,0))=0,"divisor is larger","divisor is smaller"),"arrasy are equal")</f>
        <v>divisor is larger</v>
      </c>
      <c r="AJ29" s="4" t="s">
        <v>53</v>
      </c>
      <c r="AK29">
        <f>BIN2DEC(_xlfn.CONCAT(AL29:AQ29))</f>
        <v>29</v>
      </c>
      <c r="AL29">
        <f t="shared" ref="AL29:AP29" si="35">MOD(AL24+AL28,2)</f>
        <v>0</v>
      </c>
      <c r="AM29">
        <f t="shared" si="35"/>
        <v>1</v>
      </c>
      <c r="AN29">
        <f t="shared" si="35"/>
        <v>1</v>
      </c>
      <c r="AO29">
        <f t="shared" si="35"/>
        <v>1</v>
      </c>
      <c r="AP29">
        <f t="shared" si="35"/>
        <v>0</v>
      </c>
      <c r="AQ29">
        <f>MOD(AQ24+AQ28,2)</f>
        <v>1</v>
      </c>
      <c r="AR29" t="s">
        <v>78</v>
      </c>
    </row>
    <row r="30" spans="1:44" x14ac:dyDescent="0.25">
      <c r="AK30">
        <f>AK24-AK25</f>
        <v>29</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Example Throwaway</vt:lpstr>
      <vt:lpstr>Worksheet10Mult</vt:lpstr>
      <vt:lpstr>Worksheet9Mult</vt:lpstr>
      <vt:lpstr>Worksheet8Multiplication</vt:lpstr>
      <vt:lpstr>Worksheet7FinalShortCutDivision</vt:lpstr>
      <vt:lpstr>Worksheet6FinalLong</vt:lpstr>
      <vt:lpstr>Worksheet5</vt:lpstr>
      <vt:lpstr>Worksheet4</vt:lpstr>
      <vt:lpstr>Worksheet3</vt:lpstr>
      <vt:lpstr>Worksheet2</vt:lpstr>
      <vt:lpstr>Worksheet</vt:lpstr>
      <vt:lpstr>AdditionAndSubtraction</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Plotz</dc:creator>
  <cp:lastModifiedBy>D P</cp:lastModifiedBy>
  <dcterms:created xsi:type="dcterms:W3CDTF">2024-05-28T18:11:32Z</dcterms:created>
  <dcterms:modified xsi:type="dcterms:W3CDTF">2024-07-01T04:53:44Z</dcterms:modified>
</cp:coreProperties>
</file>